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225" windowWidth="20730" windowHeight="9855" activeTab="1"/>
  </bookViews>
  <sheets>
    <sheet name="PORTADAS" sheetId="3" r:id="rId1"/>
    <sheet name="DEUDA ESTATAL Y FEDERAL " sheetId="1" r:id="rId2"/>
    <sheet name="DEUDORES  Y  SUJETOS" sheetId="4" r:id="rId3"/>
    <sheet name="RETENC IMPTO X PAGAR" sheetId="5" r:id="rId4"/>
    <sheet name="OTRAS RETENCIONES Y CONTRIB" sheetId="6" r:id="rId5"/>
    <sheet name="ACREEDORES DIVERSOS" sheetId="7" r:id="rId6"/>
    <sheet name="CONCILIACIONES FED" sheetId="8" r:id="rId7"/>
    <sheet name="CONCILIACIONES EST" sheetId="9" r:id="rId8"/>
    <sheet name="CONCILIACIONES PRO" sheetId="10" r:id="rId9"/>
    <sheet name="CONCILIACIONES PROM" sheetId="11" r:id="rId10"/>
    <sheet name="RETENC IMPTO X PAGAR (2)" sheetId="13" r:id="rId11"/>
    <sheet name="RETENC IMPTO X PAGAR (3)" sheetId="14" r:id="rId12"/>
    <sheet name="Hoja1" sheetId="12" r:id="rId13"/>
  </sheets>
  <definedNames>
    <definedName name="_xlnm.Print_Area" localSheetId="8">'CONCILIACIONES PRO'!$A$1:$J$46</definedName>
    <definedName name="_xlnm.Print_Area" localSheetId="3">'RETENC IMPTO X PAGAR'!$A$1:$H$39</definedName>
  </definedNames>
  <calcPr calcId="144525"/>
</workbook>
</file>

<file path=xl/calcChain.xml><?xml version="1.0" encoding="utf-8"?>
<calcChain xmlns="http://schemas.openxmlformats.org/spreadsheetml/2006/main">
  <c r="G18" i="7" l="1"/>
  <c r="G13" i="7"/>
  <c r="E19" i="6"/>
  <c r="F29" i="5"/>
  <c r="E34" i="1"/>
  <c r="E12" i="1"/>
  <c r="E29" i="1"/>
  <c r="E14" i="1"/>
  <c r="I11" i="7" l="1"/>
  <c r="F27" i="13" l="1"/>
  <c r="F15" i="6" l="1"/>
  <c r="G10" i="5"/>
  <c r="H12" i="4"/>
  <c r="M17" i="12"/>
  <c r="M16" i="12"/>
  <c r="M18" i="12" s="1"/>
  <c r="M15" i="12"/>
  <c r="G13" i="5" l="1"/>
  <c r="F26" i="13" l="1"/>
  <c r="G22" i="13" s="1"/>
  <c r="H29" i="10"/>
  <c r="F28" i="5"/>
  <c r="G24" i="5" s="1"/>
  <c r="G20" i="5"/>
  <c r="G15" i="14" l="1"/>
  <c r="G10" i="14"/>
  <c r="G21" i="14" l="1"/>
  <c r="G29" i="13"/>
  <c r="G19" i="13"/>
  <c r="G13" i="13"/>
  <c r="G10" i="13"/>
  <c r="H29" i="8" l="1"/>
  <c r="E23" i="1" l="1"/>
  <c r="E22" i="1"/>
  <c r="E21" i="1"/>
  <c r="E20" i="1"/>
  <c r="E19" i="1"/>
  <c r="B5" i="4"/>
  <c r="B5" i="5" l="1"/>
  <c r="B5" i="6" s="1"/>
  <c r="B5" i="7" s="1"/>
  <c r="B5" i="14"/>
  <c r="B5" i="13"/>
  <c r="F11" i="6"/>
  <c r="F23" i="6" s="1"/>
  <c r="B5" i="9" l="1"/>
  <c r="B5" i="10" s="1"/>
  <c r="B5" i="11" s="1"/>
  <c r="E31" i="1" l="1"/>
  <c r="G31" i="5" l="1"/>
  <c r="H15" i="4"/>
  <c r="I30" i="11"/>
  <c r="I32" i="11" s="1"/>
  <c r="H30" i="11"/>
  <c r="F30" i="11"/>
  <c r="E30" i="11"/>
  <c r="I29" i="10"/>
  <c r="F29" i="10"/>
  <c r="E29" i="10"/>
  <c r="E31" i="10" s="1"/>
  <c r="I25" i="9"/>
  <c r="I27" i="9" s="1"/>
  <c r="H25" i="9"/>
  <c r="F25" i="9"/>
  <c r="E25" i="9"/>
  <c r="E27" i="9" s="1"/>
  <c r="I29" i="8"/>
  <c r="F29" i="8"/>
  <c r="E29" i="8"/>
  <c r="F31" i="11" l="1"/>
  <c r="F32" i="11" s="1"/>
  <c r="I31" i="8"/>
  <c r="H30" i="8"/>
  <c r="H31" i="8" s="1"/>
  <c r="F30" i="8"/>
  <c r="F31" i="8" s="1"/>
  <c r="H30" i="10"/>
  <c r="H31" i="10" s="1"/>
  <c r="I31" i="10"/>
  <c r="F30" i="10"/>
  <c r="F31" i="10" s="1"/>
  <c r="E32" i="11"/>
  <c r="H31" i="11"/>
  <c r="H32" i="11" s="1"/>
  <c r="F26" i="9"/>
  <c r="F27" i="9" s="1"/>
  <c r="H26" i="9"/>
  <c r="H27" i="9" s="1"/>
  <c r="E31" i="8"/>
  <c r="E24" i="1" l="1"/>
</calcChain>
</file>

<file path=xl/sharedStrings.xml><?xml version="1.0" encoding="utf-8"?>
<sst xmlns="http://schemas.openxmlformats.org/spreadsheetml/2006/main" count="317" uniqueCount="148">
  <si>
    <t>Nombre</t>
  </si>
  <si>
    <t>Fecha de Antigüedad</t>
  </si>
  <si>
    <t>Monto</t>
  </si>
  <si>
    <t>GOBIERNO DEL ESTADO DE VERACRUZ DE IGNACIO DE LA LLAVE</t>
  </si>
  <si>
    <t>INSTITUTO TECNOLÓGICO SUPERIOR DE ALVARADO</t>
  </si>
  <si>
    <t>ORGANISMO PUBLICO DESCENTRALIZADO</t>
  </si>
  <si>
    <t>ANÁLISIS DE LA CUENTAS POR COBRAR A CORTO PLAZO</t>
  </si>
  <si>
    <t>(CANTIDADES EN PESOS)</t>
  </si>
  <si>
    <t>ANÁLISIS DE LA CUENTAS DEUDORES DIVERSOS-ORGANISMOS PUBLICOS</t>
  </si>
  <si>
    <t>BANCO H.S.B.C.</t>
  </si>
  <si>
    <t>HSBC</t>
  </si>
  <si>
    <t xml:space="preserve">CUENTA  No. 4019807106  </t>
  </si>
  <si>
    <t>AUXILIAR</t>
  </si>
  <si>
    <t>BANCO</t>
  </si>
  <si>
    <t>DEBE</t>
  </si>
  <si>
    <t>HABER</t>
  </si>
  <si>
    <t>SALDO A LA FECHA</t>
  </si>
  <si>
    <t>PENDIENTES DE CONCILIAR</t>
  </si>
  <si>
    <t>PENDIENTES DE REPORTAR POR EL BANCO</t>
  </si>
  <si>
    <t>Cheque en Tránsito</t>
  </si>
  <si>
    <t>ALMA ROSA USCANGA CANO</t>
  </si>
  <si>
    <t>LETICIA BAUTISTA VILLEGAS</t>
  </si>
  <si>
    <t>FELIPE DE JESUS MOSCOSO REYES</t>
  </si>
  <si>
    <t>SINDICATO DE TRABAJADORES ITSAV</t>
  </si>
  <si>
    <t>SUMAS</t>
  </si>
  <si>
    <t>SALDOS CONCILIADOS</t>
  </si>
  <si>
    <t>SUMAS IGUALES</t>
  </si>
  <si>
    <t xml:space="preserve">ESTADOS FINANCIEROS </t>
  </si>
  <si>
    <t xml:space="preserve">ESTADO DE SITUACION  </t>
  </si>
  <si>
    <t>FINANCIERA</t>
  </si>
  <si>
    <t>ESTADO DE ACTIVIDADES</t>
  </si>
  <si>
    <t>BALANZA DE COMPROBACION</t>
  </si>
  <si>
    <t>AVANCE PRESUPUESTAL</t>
  </si>
  <si>
    <t xml:space="preserve">ESTADO DE VARIACIONES </t>
  </si>
  <si>
    <t>EN LA HACIENDA PUBLICA/PATRIMONIO</t>
  </si>
  <si>
    <t xml:space="preserve">ESTADO  ANALITICO </t>
  </si>
  <si>
    <t>DE ACTIVO</t>
  </si>
  <si>
    <t>ESTADO DE</t>
  </si>
  <si>
    <t>FLUJO DE EFECTIVO</t>
  </si>
  <si>
    <t>ESTADO ANALITICO</t>
  </si>
  <si>
    <t>INGRESOS PRESUPUESTALES</t>
  </si>
  <si>
    <t>ESTADO ANALITICO DE</t>
  </si>
  <si>
    <t>DEUDAS Y OTROS PASIVOS</t>
  </si>
  <si>
    <t>CONCILIACIONES BANCARIAS</t>
  </si>
  <si>
    <t>CONCILIACION DEL</t>
  </si>
  <si>
    <t>SUBSIDIO OTORGADO</t>
  </si>
  <si>
    <t>REPORTES DEL</t>
  </si>
  <si>
    <t>REPTRIM</t>
  </si>
  <si>
    <t>POLIZAS DIARIO</t>
  </si>
  <si>
    <t>REPORTE DE SUJETOS</t>
  </si>
  <si>
    <t>A COMPROBAR</t>
  </si>
  <si>
    <t xml:space="preserve">ANEXO DE LAS CUENTAS </t>
  </si>
  <si>
    <t>DE PASIVO</t>
  </si>
  <si>
    <t>NOTAS A LOS ESTADOS FINANCIEROS</t>
  </si>
  <si>
    <t xml:space="preserve">             </t>
  </si>
  <si>
    <t xml:space="preserve">ESTADO DE CAMBIOS EN LA </t>
  </si>
  <si>
    <t>SITUACION FINANCIERA</t>
  </si>
  <si>
    <t>1-1-2-3-0001-0004</t>
  </si>
  <si>
    <t>1-1-2-3-0001-0001</t>
  </si>
  <si>
    <t>DEUDORES DIVERSOS</t>
  </si>
  <si>
    <t>2-1-1-1-0004-00001</t>
  </si>
  <si>
    <t>SEGURIDAD SOCIAL Y SEG PPOR PAGAR</t>
  </si>
  <si>
    <t>IMPUESTO SOBRE LA RENTA SOBRE SALARIOS</t>
  </si>
  <si>
    <t>2-1-1-7-0001-0001</t>
  </si>
  <si>
    <t>2-1-1-7-0001-0000</t>
  </si>
  <si>
    <t>2-1-1-7-0001-0006</t>
  </si>
  <si>
    <t>5% AL MILLAR</t>
  </si>
  <si>
    <t>2-1-1-7-0002-0007</t>
  </si>
  <si>
    <t>CREDITO INFONAVIT</t>
  </si>
  <si>
    <t>2-1-1-7-0005-0001</t>
  </si>
  <si>
    <t>3% IMPUESTO SOBRE NOMINA</t>
  </si>
  <si>
    <t>CORRESPONDIENTE EJERCICIO 2014</t>
  </si>
  <si>
    <t>CORRESPONDIENTE EJERCICIO 2015</t>
  </si>
  <si>
    <t>CORRESPONDIENTE EJERCICIO 2016</t>
  </si>
  <si>
    <t>CORRESPONDIENTE EJERCICIO 2017</t>
  </si>
  <si>
    <t>CUENTA</t>
  </si>
  <si>
    <t>NOMBRE CUENTA</t>
  </si>
  <si>
    <t>PARCIAL</t>
  </si>
  <si>
    <t>TOTAL</t>
  </si>
  <si>
    <t>TOTAL RETENCIONES E IMPUESTOS POR PAGAR</t>
  </si>
  <si>
    <t>2-1-1-7-0004-00026</t>
  </si>
  <si>
    <t>2-1-1-7-0009-000</t>
  </si>
  <si>
    <t>OTRAS RETENCIONES POR PAGAR</t>
  </si>
  <si>
    <t>2-1-1-7-0009-0011</t>
  </si>
  <si>
    <t>ASEGURADORA METLIFE</t>
  </si>
  <si>
    <t>2-1-1-7-0009-0021</t>
  </si>
  <si>
    <t>CAJA DE AHORRO TRAB ITSAV</t>
  </si>
  <si>
    <t>2-1-1-7-0009-0025</t>
  </si>
  <si>
    <t>CREDITO FONACOT</t>
  </si>
  <si>
    <t xml:space="preserve">CUENTA </t>
  </si>
  <si>
    <t>NOMBRE DE CUENTA</t>
  </si>
  <si>
    <t>TOTAL OTRAS RETENCIONES Y CONTRIBUCIONES POR PAGAR</t>
  </si>
  <si>
    <t>ANÁLISIS DE LA CUENTA DE OTRAS RETENCIONES Y CONTRIBUCIONES</t>
  </si>
  <si>
    <t>ANÁLISIS DE LA CUENTA DE RETENCIONES E IMPUESTOS POR PAGAR</t>
  </si>
  <si>
    <t>ANÁLISIS DE LA CUENTA DE ACREEDORES DIVERSOS</t>
  </si>
  <si>
    <t>2-1-1-9-0009-0001</t>
  </si>
  <si>
    <t xml:space="preserve">ACREEDORES  DIVERSOS </t>
  </si>
  <si>
    <t>PROMET (AUN NO MANDAN CANCELACION)</t>
  </si>
  <si>
    <t>FOMENTO EDUCACION</t>
  </si>
  <si>
    <t>Fecha</t>
  </si>
  <si>
    <t xml:space="preserve">SALDOS </t>
  </si>
  <si>
    <t>CUENTA  No. 4019807080</t>
  </si>
  <si>
    <t>CUENTA  No. 4019806777</t>
  </si>
  <si>
    <t xml:space="preserve">CUENTA  No. 4052909207 </t>
  </si>
  <si>
    <t>HSBC NO IDENTIFICADOS</t>
  </si>
  <si>
    <t xml:space="preserve"> </t>
  </si>
  <si>
    <t>INSTITUTO TECNOLOGICO SUPERIOR DE ALVARADO</t>
  </si>
  <si>
    <t>2-1-1-7-0001-0003</t>
  </si>
  <si>
    <t>10% RETENIDO SOBRE HONORARIOS</t>
  </si>
  <si>
    <t xml:space="preserve">  </t>
  </si>
  <si>
    <t>2-1-1-7-0001-0011</t>
  </si>
  <si>
    <t>IVA RETENIDO</t>
  </si>
  <si>
    <t>SUJETOS A COMPROBAR GASTO CORRIENTE(SE ANEXA RELACIÓN)</t>
  </si>
  <si>
    <t>DIVERSOS DEUDORES</t>
  </si>
  <si>
    <t>INFONAVIT RETENIDO SEPT-OCTUBRE</t>
  </si>
  <si>
    <t>IMSS CORRESP A OCTUBRE 2017</t>
  </si>
  <si>
    <t>ISR RETENIDO SUELDOS OCTUBRE 2017</t>
  </si>
  <si>
    <t>2-1-1-9-0009-0017</t>
  </si>
  <si>
    <t>FOMENTO  A LA EDUCACIÓN</t>
  </si>
  <si>
    <t>FOMENTO A LA EDUACIÓN AL 31/DIC/2016</t>
  </si>
  <si>
    <t xml:space="preserve">Secretaria   de Finanzas y Planeacion </t>
  </si>
  <si>
    <t>NIVEL  04 Y 06</t>
  </si>
  <si>
    <t>2-1-1-7-0009-0007</t>
  </si>
  <si>
    <t>PENSION ALIMENTICIA</t>
  </si>
  <si>
    <t>BECAS "MADRES SOLTERAS)</t>
  </si>
  <si>
    <t>COPYVER SA DE CV</t>
  </si>
  <si>
    <t>CORRESPONDIENTE EJERCICIO 2018</t>
  </si>
  <si>
    <t>SALDO DE EJERCICIO 2017</t>
  </si>
  <si>
    <t>SALDO DE EJERCICIOS ANTERIORES Y 2016</t>
  </si>
  <si>
    <t>2-1-1-7-0009-0006</t>
  </si>
  <si>
    <t>FAMSA</t>
  </si>
  <si>
    <t>AL 28 DE FEBRERO DE 2018</t>
  </si>
  <si>
    <t>HEIDI ELIZABETH GARCIA FERRANDO</t>
  </si>
  <si>
    <t xml:space="preserve">        </t>
  </si>
  <si>
    <t>MARTIN ALARCON SUAREZ</t>
  </si>
  <si>
    <t>VARIOS</t>
  </si>
  <si>
    <t>NIMROD RAMON VAZQUEZ</t>
  </si>
  <si>
    <t>ISR RETENIDO SUELDOS ABRIL 2018</t>
  </si>
  <si>
    <t>10% SOBRE HONORARIOS</t>
  </si>
  <si>
    <t xml:space="preserve">CUOTAS </t>
  </si>
  <si>
    <t>AL 30 DE JUNIO DE 2018</t>
  </si>
  <si>
    <t>TRIMESTRALES</t>
  </si>
  <si>
    <t>SALDO TOTAL  AL 30 DE JUNIO  DE 2018</t>
  </si>
  <si>
    <t xml:space="preserve">                   </t>
  </si>
  <si>
    <t>IMSS CORRESPONDIENTE AL MES DE JUNIO</t>
  </si>
  <si>
    <t>INFONAVIT RETENIDO MAYO-JUNIO</t>
  </si>
  <si>
    <t>AL 30 DE JUNIO  DE 2018</t>
  </si>
  <si>
    <t>GOBIERNO DEL ESTADO DE VERACRUZ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</si>
</sst>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$-80A]#,##0.00;[Red]\-[$$-80A]#,##0.00"/>
    <numFmt numFmtId="165" formatCode="&quot;$&quot;#,##0.00"/>
    <numFmt numFmtId="166" formatCode="dd\-mm\-yy;@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9"/>
      <name val="MS Sans Serif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b/>
      <i/>
      <sz val="23"/>
      <name val="comic"/>
      <family val="5"/>
    </font>
    <font>
      <b/>
      <sz val="34"/>
      <name val="comic"/>
      <family val="5"/>
    </font>
    <font>
      <b/>
      <sz val="32"/>
      <name val="comic"/>
      <family val="5"/>
    </font>
    <font>
      <b/>
      <sz val="30"/>
      <name val="comic"/>
      <family val="5"/>
    </font>
    <font>
      <b/>
      <sz val="35"/>
      <name val="comic"/>
      <family val="5"/>
    </font>
    <font>
      <b/>
      <i/>
      <sz val="24"/>
      <name val="comic"/>
      <family val="5"/>
    </font>
    <font>
      <b/>
      <sz val="35"/>
      <name val="comic"/>
    </font>
    <font>
      <b/>
      <i/>
      <sz val="35"/>
      <name val="comic"/>
      <family val="5"/>
    </font>
    <font>
      <sz val="35"/>
      <name val="comic"/>
      <family val="5"/>
    </font>
    <font>
      <b/>
      <sz val="30"/>
      <name val="comic"/>
    </font>
    <font>
      <b/>
      <sz val="25"/>
      <name val="comic"/>
    </font>
    <font>
      <b/>
      <sz val="20"/>
      <name val="comic"/>
    </font>
    <font>
      <sz val="9"/>
      <color theme="1"/>
      <name val="Arial "/>
    </font>
    <font>
      <b/>
      <sz val="9"/>
      <color theme="1"/>
      <name val="Arial "/>
    </font>
    <font>
      <sz val="9"/>
      <color theme="1"/>
      <name val="Arial"/>
      <family val="2"/>
    </font>
    <font>
      <sz val="9"/>
      <color theme="1"/>
      <name val="SRISL"/>
    </font>
    <font>
      <b/>
      <sz val="9"/>
      <name val="SRISL"/>
    </font>
    <font>
      <b/>
      <sz val="13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 "/>
    </font>
    <font>
      <b/>
      <sz val="10"/>
      <name val="Arial "/>
    </font>
    <font>
      <b/>
      <sz val="10"/>
      <color theme="1"/>
      <name val="Arial 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8"/>
      </right>
      <top/>
      <bottom style="medium">
        <color indexed="64"/>
      </bottom>
      <diagonal/>
    </border>
    <border>
      <left style="thick">
        <color indexed="8"/>
      </left>
      <right style="thick">
        <color indexed="8"/>
      </right>
      <top/>
      <bottom style="medium">
        <color indexed="64"/>
      </bottom>
      <diagonal/>
    </border>
    <border>
      <left style="thick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7" fillId="0" borderId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</cellStyleXfs>
  <cellXfs count="279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4" xfId="0" applyBorder="1"/>
    <xf numFmtId="0" fontId="0" fillId="0" borderId="0" xfId="0" applyBorder="1"/>
    <xf numFmtId="0" fontId="0" fillId="0" borderId="5" xfId="0" applyBorder="1"/>
    <xf numFmtId="4" fontId="0" fillId="0" borderId="8" xfId="0" applyNumberFormat="1" applyBorder="1"/>
    <xf numFmtId="0" fontId="5" fillId="0" borderId="0" xfId="0" applyFont="1" applyBorder="1" applyAlignment="1"/>
    <xf numFmtId="14" fontId="5" fillId="0" borderId="0" xfId="0" applyNumberFormat="1" applyFont="1" applyBorder="1" applyAlignment="1"/>
    <xf numFmtId="0" fontId="4" fillId="0" borderId="0" xfId="0" applyFont="1" applyBorder="1" applyAlignment="1"/>
    <xf numFmtId="0" fontId="2" fillId="0" borderId="0" xfId="0" applyFont="1" applyAlignment="1">
      <alignment horizontal="center"/>
    </xf>
    <xf numFmtId="0" fontId="2" fillId="0" borderId="0" xfId="0" applyFont="1" applyAlignment="1"/>
    <xf numFmtId="0" fontId="6" fillId="0" borderId="0" xfId="0" applyFont="1" applyBorder="1"/>
    <xf numFmtId="0" fontId="6" fillId="0" borderId="0" xfId="0" applyFont="1" applyBorder="1" applyAlignment="1">
      <alignment horizontal="center"/>
    </xf>
    <xf numFmtId="0" fontId="6" fillId="0" borderId="0" xfId="0" applyFont="1" applyBorder="1" applyAlignment="1"/>
    <xf numFmtId="0" fontId="6" fillId="0" borderId="0" xfId="0" applyFont="1"/>
    <xf numFmtId="14" fontId="6" fillId="0" borderId="0" xfId="0" applyNumberFormat="1" applyFont="1" applyBorder="1"/>
    <xf numFmtId="0" fontId="6" fillId="0" borderId="12" xfId="0" applyFont="1" applyBorder="1"/>
    <xf numFmtId="0" fontId="9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9" fillId="0" borderId="0" xfId="0" applyFont="1"/>
    <xf numFmtId="0" fontId="10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right" vertical="center"/>
    </xf>
    <xf numFmtId="0" fontId="10" fillId="0" borderId="0" xfId="0" applyFont="1" applyBorder="1" applyAlignment="1"/>
    <xf numFmtId="4" fontId="9" fillId="0" borderId="12" xfId="0" applyNumberFormat="1" applyFont="1" applyBorder="1" applyAlignment="1">
      <alignment horizontal="center"/>
    </xf>
    <xf numFmtId="4" fontId="9" fillId="0" borderId="0" xfId="0" applyNumberFormat="1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/>
    <xf numFmtId="0" fontId="9" fillId="0" borderId="0" xfId="0" applyFont="1" applyFill="1" applyBorder="1"/>
    <xf numFmtId="43" fontId="9" fillId="0" borderId="0" xfId="1" applyFont="1" applyFill="1" applyBorder="1" applyAlignment="1" applyProtection="1"/>
    <xf numFmtId="0" fontId="6" fillId="0" borderId="0" xfId="0" applyFont="1" applyFill="1" applyBorder="1"/>
    <xf numFmtId="166" fontId="10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14" fontId="9" fillId="0" borderId="0" xfId="0" applyNumberFormat="1" applyFont="1" applyFill="1" applyBorder="1"/>
    <xf numFmtId="0" fontId="10" fillId="0" borderId="0" xfId="0" applyFont="1" applyFill="1" applyBorder="1" applyAlignment="1"/>
    <xf numFmtId="4" fontId="10" fillId="0" borderId="14" xfId="0" applyNumberFormat="1" applyFont="1" applyBorder="1"/>
    <xf numFmtId="4" fontId="9" fillId="0" borderId="0" xfId="0" applyNumberFormat="1" applyFont="1"/>
    <xf numFmtId="14" fontId="10" fillId="0" borderId="0" xfId="0" applyNumberFormat="1" applyFont="1" applyBorder="1" applyAlignment="1"/>
    <xf numFmtId="0" fontId="0" fillId="0" borderId="16" xfId="0" applyBorder="1"/>
    <xf numFmtId="0" fontId="0" fillId="0" borderId="17" xfId="0" applyBorder="1"/>
    <xf numFmtId="0" fontId="0" fillId="0" borderId="18" xfId="0" applyBorder="1"/>
    <xf numFmtId="49" fontId="17" fillId="0" borderId="4" xfId="0" applyNumberFormat="1" applyFont="1" applyBorder="1" applyAlignment="1">
      <alignment horizontal="center"/>
    </xf>
    <xf numFmtId="49" fontId="17" fillId="0" borderId="0" xfId="0" applyNumberFormat="1" applyFont="1" applyBorder="1" applyAlignment="1">
      <alignment horizontal="center"/>
    </xf>
    <xf numFmtId="49" fontId="17" fillId="0" borderId="5" xfId="0" applyNumberFormat="1" applyFont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49" fontId="18" fillId="0" borderId="4" xfId="0" applyNumberFormat="1" applyFont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49" fontId="18" fillId="0" borderId="5" xfId="0" applyNumberFormat="1" applyFont="1" applyBorder="1" applyAlignment="1">
      <alignment horizontal="center"/>
    </xf>
    <xf numFmtId="4" fontId="0" fillId="0" borderId="6" xfId="0" applyNumberFormat="1" applyBorder="1"/>
    <xf numFmtId="0" fontId="0" fillId="0" borderId="7" xfId="0" applyBorder="1"/>
    <xf numFmtId="0" fontId="0" fillId="0" borderId="28" xfId="0" applyBorder="1"/>
    <xf numFmtId="4" fontId="2" fillId="0" borderId="8" xfId="0" applyNumberFormat="1" applyFont="1" applyBorder="1"/>
    <xf numFmtId="4" fontId="0" fillId="0" borderId="0" xfId="0" applyNumberFormat="1"/>
    <xf numFmtId="0" fontId="0" fillId="0" borderId="29" xfId="0" applyBorder="1"/>
    <xf numFmtId="0" fontId="2" fillId="0" borderId="0" xfId="0" applyFont="1"/>
    <xf numFmtId="4" fontId="2" fillId="0" borderId="0" xfId="0" applyNumberFormat="1" applyFont="1"/>
    <xf numFmtId="0" fontId="2" fillId="0" borderId="4" xfId="0" applyFont="1" applyBorder="1"/>
    <xf numFmtId="0" fontId="2" fillId="0" borderId="0" xfId="0" applyFont="1" applyBorder="1"/>
    <xf numFmtId="0" fontId="2" fillId="0" borderId="30" xfId="0" applyFont="1" applyBorder="1" applyAlignment="1"/>
    <xf numFmtId="0" fontId="0" fillId="0" borderId="30" xfId="0" applyBorder="1"/>
    <xf numFmtId="0" fontId="2" fillId="0" borderId="30" xfId="0" applyFont="1" applyBorder="1"/>
    <xf numFmtId="0" fontId="0" fillId="0" borderId="31" xfId="0" applyBorder="1"/>
    <xf numFmtId="4" fontId="2" fillId="0" borderId="32" xfId="0" applyNumberFormat="1" applyFont="1" applyBorder="1"/>
    <xf numFmtId="4" fontId="0" fillId="0" borderId="32" xfId="0" applyNumberFormat="1" applyBorder="1"/>
    <xf numFmtId="0" fontId="0" fillId="0" borderId="32" xfId="0" applyBorder="1"/>
    <xf numFmtId="0" fontId="0" fillId="0" borderId="33" xfId="0" applyBorder="1"/>
    <xf numFmtId="0" fontId="2" fillId="0" borderId="34" xfId="0" applyFont="1" applyBorder="1" applyAlignment="1"/>
    <xf numFmtId="0" fontId="2" fillId="0" borderId="35" xfId="0" applyFont="1" applyBorder="1" applyAlignment="1"/>
    <xf numFmtId="0" fontId="2" fillId="0" borderId="36" xfId="0" applyFont="1" applyBorder="1" applyAlignment="1"/>
    <xf numFmtId="0" fontId="2" fillId="0" borderId="37" xfId="0" applyFont="1" applyBorder="1" applyAlignment="1"/>
    <xf numFmtId="0" fontId="2" fillId="0" borderId="38" xfId="0" applyFont="1" applyBorder="1" applyAlignment="1"/>
    <xf numFmtId="165" fontId="2" fillId="0" borderId="5" xfId="0" applyNumberFormat="1" applyFont="1" applyBorder="1"/>
    <xf numFmtId="0" fontId="2" fillId="0" borderId="7" xfId="0" applyFont="1" applyBorder="1"/>
    <xf numFmtId="4" fontId="0" fillId="0" borderId="7" xfId="0" applyNumberFormat="1" applyBorder="1"/>
    <xf numFmtId="4" fontId="0" fillId="0" borderId="7" xfId="0" applyNumberFormat="1" applyFill="1" applyBorder="1"/>
    <xf numFmtId="0" fontId="0" fillId="0" borderId="8" xfId="0" applyBorder="1"/>
    <xf numFmtId="0" fontId="2" fillId="0" borderId="28" xfId="0" applyFont="1" applyBorder="1"/>
    <xf numFmtId="4" fontId="2" fillId="0" borderId="10" xfId="0" applyNumberFormat="1" applyFont="1" applyBorder="1"/>
    <xf numFmtId="0" fontId="6" fillId="0" borderId="30" xfId="0" applyFont="1" applyBorder="1"/>
    <xf numFmtId="0" fontId="10" fillId="0" borderId="0" xfId="0" applyFont="1" applyFill="1" applyBorder="1" applyAlignment="1">
      <alignment horizontal="left"/>
    </xf>
    <xf numFmtId="165" fontId="9" fillId="0" borderId="0" xfId="0" applyNumberFormat="1" applyFont="1" applyBorder="1"/>
    <xf numFmtId="14" fontId="11" fillId="0" borderId="0" xfId="2" applyNumberFormat="1" applyFont="1" applyFill="1" applyBorder="1"/>
    <xf numFmtId="0" fontId="11" fillId="0" borderId="0" xfId="2" applyNumberFormat="1" applyFont="1" applyFill="1" applyBorder="1" applyProtection="1">
      <protection locked="0"/>
    </xf>
    <xf numFmtId="0" fontId="11" fillId="0" borderId="0" xfId="2" applyFont="1" applyFill="1" applyBorder="1"/>
    <xf numFmtId="44" fontId="6" fillId="0" borderId="0" xfId="3" applyFont="1" applyFill="1" applyBorder="1"/>
    <xf numFmtId="0" fontId="11" fillId="0" borderId="0" xfId="2" applyNumberFormat="1" applyFont="1" applyBorder="1" applyProtection="1">
      <protection locked="0"/>
    </xf>
    <xf numFmtId="4" fontId="11" fillId="0" borderId="0" xfId="2" applyNumberFormat="1" applyFont="1" applyBorder="1" applyProtection="1">
      <protection locked="0"/>
    </xf>
    <xf numFmtId="4" fontId="11" fillId="0" borderId="0" xfId="2" applyNumberFormat="1" applyFont="1" applyFill="1" applyBorder="1" applyProtection="1">
      <protection locked="0"/>
    </xf>
    <xf numFmtId="0" fontId="13" fillId="0" borderId="0" xfId="0" applyFont="1" applyBorder="1" applyAlignment="1">
      <alignment vertical="center"/>
    </xf>
    <xf numFmtId="4" fontId="9" fillId="0" borderId="42" xfId="0" applyNumberFormat="1" applyFont="1" applyBorder="1"/>
    <xf numFmtId="43" fontId="9" fillId="0" borderId="30" xfId="1" applyFont="1" applyFill="1" applyBorder="1" applyAlignment="1" applyProtection="1"/>
    <xf numFmtId="0" fontId="9" fillId="0" borderId="30" xfId="0" applyFont="1" applyBorder="1"/>
    <xf numFmtId="0" fontId="6" fillId="0" borderId="43" xfId="0" applyFont="1" applyBorder="1"/>
    <xf numFmtId="4" fontId="9" fillId="0" borderId="11" xfId="0" applyNumberFormat="1" applyFont="1" applyBorder="1"/>
    <xf numFmtId="4" fontId="9" fillId="0" borderId="0" xfId="0" applyNumberFormat="1" applyFont="1" applyFill="1" applyBorder="1"/>
    <xf numFmtId="4" fontId="9" fillId="0" borderId="12" xfId="0" applyNumberFormat="1" applyFont="1" applyFill="1" applyBorder="1"/>
    <xf numFmtId="165" fontId="9" fillId="0" borderId="30" xfId="0" applyNumberFormat="1" applyFont="1" applyBorder="1"/>
    <xf numFmtId="0" fontId="2" fillId="0" borderId="4" xfId="0" applyFont="1" applyBorder="1" applyAlignment="1"/>
    <xf numFmtId="0" fontId="2" fillId="0" borderId="44" xfId="0" applyFont="1" applyBorder="1" applyAlignment="1"/>
    <xf numFmtId="0" fontId="2" fillId="0" borderId="45" xfId="0" applyFont="1" applyBorder="1" applyAlignment="1"/>
    <xf numFmtId="0" fontId="2" fillId="0" borderId="0" xfId="0" applyFont="1" applyBorder="1" applyAlignment="1"/>
    <xf numFmtId="4" fontId="0" fillId="0" borderId="30" xfId="0" applyNumberFormat="1" applyBorder="1"/>
    <xf numFmtId="4" fontId="2" fillId="0" borderId="30" xfId="0" applyNumberFormat="1" applyFont="1" applyBorder="1" applyAlignment="1"/>
    <xf numFmtId="4" fontId="2" fillId="0" borderId="30" xfId="0" applyNumberFormat="1" applyFont="1" applyBorder="1"/>
    <xf numFmtId="0" fontId="0" fillId="0" borderId="9" xfId="0" applyBorder="1"/>
    <xf numFmtId="4" fontId="0" fillId="0" borderId="31" xfId="0" applyNumberFormat="1" applyBorder="1"/>
    <xf numFmtId="4" fontId="26" fillId="0" borderId="0" xfId="0" applyNumberFormat="1" applyFont="1" applyBorder="1"/>
    <xf numFmtId="4" fontId="27" fillId="0" borderId="0" xfId="0" applyNumberFormat="1" applyFont="1"/>
    <xf numFmtId="4" fontId="28" fillId="0" borderId="42" xfId="0" applyNumberFormat="1" applyFont="1" applyBorder="1"/>
    <xf numFmtId="4" fontId="28" fillId="0" borderId="0" xfId="0" applyNumberFormat="1" applyFont="1" applyBorder="1"/>
    <xf numFmtId="4" fontId="28" fillId="0" borderId="11" xfId="0" applyNumberFormat="1" applyFont="1" applyBorder="1"/>
    <xf numFmtId="4" fontId="29" fillId="0" borderId="12" xfId="0" applyNumberFormat="1" applyFont="1" applyBorder="1"/>
    <xf numFmtId="4" fontId="29" fillId="0" borderId="43" xfId="0" applyNumberFormat="1" applyFont="1" applyBorder="1"/>
    <xf numFmtId="0" fontId="29" fillId="0" borderId="0" xfId="0" applyFont="1"/>
    <xf numFmtId="0" fontId="29" fillId="0" borderId="14" xfId="0" applyFont="1" applyBorder="1"/>
    <xf numFmtId="4" fontId="29" fillId="0" borderId="15" xfId="0" applyNumberFormat="1" applyFont="1" applyBorder="1"/>
    <xf numFmtId="4" fontId="29" fillId="0" borderId="0" xfId="0" applyNumberFormat="1" applyFont="1" applyBorder="1"/>
    <xf numFmtId="4" fontId="30" fillId="0" borderId="14" xfId="0" applyNumberFormat="1" applyFont="1" applyBorder="1"/>
    <xf numFmtId="0" fontId="29" fillId="0" borderId="15" xfId="0" applyFont="1" applyBorder="1"/>
    <xf numFmtId="4" fontId="29" fillId="0" borderId="13" xfId="0" applyNumberFormat="1" applyFont="1" applyBorder="1"/>
    <xf numFmtId="4" fontId="29" fillId="0" borderId="0" xfId="0" applyNumberFormat="1" applyFont="1"/>
    <xf numFmtId="4" fontId="28" fillId="0" borderId="14" xfId="0" applyNumberFormat="1" applyFont="1" applyBorder="1"/>
    <xf numFmtId="4" fontId="28" fillId="0" borderId="15" xfId="0" applyNumberFormat="1" applyFont="1" applyBorder="1"/>
    <xf numFmtId="0" fontId="28" fillId="0" borderId="0" xfId="0" applyFont="1"/>
    <xf numFmtId="0" fontId="28" fillId="0" borderId="14" xfId="0" applyFont="1" applyBorder="1"/>
    <xf numFmtId="0" fontId="28" fillId="0" borderId="15" xfId="0" applyFont="1" applyBorder="1"/>
    <xf numFmtId="4" fontId="28" fillId="0" borderId="13" xfId="0" applyNumberFormat="1" applyFont="1" applyBorder="1"/>
    <xf numFmtId="4" fontId="28" fillId="0" borderId="0" xfId="0" applyNumberFormat="1" applyFont="1"/>
    <xf numFmtId="4" fontId="0" fillId="0" borderId="0" xfId="0" applyNumberFormat="1" applyBorder="1"/>
    <xf numFmtId="14" fontId="0" fillId="0" borderId="46" xfId="0" applyNumberFormat="1" applyBorder="1"/>
    <xf numFmtId="14" fontId="0" fillId="0" borderId="47" xfId="0" applyNumberFormat="1" applyBorder="1"/>
    <xf numFmtId="4" fontId="0" fillId="0" borderId="0" xfId="0" applyNumberFormat="1" applyFont="1" applyAlignment="1"/>
    <xf numFmtId="0" fontId="0" fillId="0" borderId="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4" fontId="3" fillId="0" borderId="5" xfId="0" applyNumberFormat="1" applyFont="1" applyBorder="1"/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4" fontId="31" fillId="0" borderId="24" xfId="0" applyNumberFormat="1" applyFont="1" applyBorder="1"/>
    <xf numFmtId="14" fontId="0" fillId="0" borderId="7" xfId="0" applyNumberFormat="1" applyBorder="1" applyAlignment="1">
      <alignment horizontal="right"/>
    </xf>
    <xf numFmtId="0" fontId="0" fillId="0" borderId="30" xfId="0" applyFill="1" applyBorder="1"/>
    <xf numFmtId="0" fontId="0" fillId="0" borderId="29" xfId="0" applyFill="1" applyBorder="1"/>
    <xf numFmtId="14" fontId="32" fillId="0" borderId="0" xfId="0" applyNumberFormat="1" applyFont="1"/>
    <xf numFmtId="0" fontId="32" fillId="0" borderId="0" xfId="0" applyFont="1"/>
    <xf numFmtId="0" fontId="32" fillId="0" borderId="0" xfId="0" applyFont="1" applyBorder="1"/>
    <xf numFmtId="0" fontId="32" fillId="0" borderId="30" xfId="0" applyFont="1" applyBorder="1"/>
    <xf numFmtId="44" fontId="33" fillId="0" borderId="0" xfId="4" applyFont="1" applyFill="1" applyAlignment="1">
      <alignment vertical="center"/>
    </xf>
    <xf numFmtId="44" fontId="32" fillId="0" borderId="0" xfId="4" applyFont="1" applyFill="1"/>
    <xf numFmtId="0" fontId="32" fillId="0" borderId="0" xfId="0" applyFont="1" applyFill="1"/>
    <xf numFmtId="0" fontId="33" fillId="0" borderId="0" xfId="0" applyFont="1" applyFill="1" applyAlignment="1">
      <alignment vertical="center"/>
    </xf>
    <xf numFmtId="44" fontId="8" fillId="0" borderId="0" xfId="3" applyFont="1" applyFill="1"/>
    <xf numFmtId="44" fontId="8" fillId="0" borderId="0" xfId="4" applyFont="1" applyFill="1"/>
    <xf numFmtId="4" fontId="34" fillId="0" borderId="42" xfId="0" applyNumberFormat="1" applyFont="1" applyBorder="1"/>
    <xf numFmtId="4" fontId="34" fillId="0" borderId="0" xfId="0" applyNumberFormat="1" applyFont="1" applyBorder="1"/>
    <xf numFmtId="4" fontId="34" fillId="0" borderId="11" xfId="0" applyNumberFormat="1" applyFont="1" applyBorder="1"/>
    <xf numFmtId="0" fontId="28" fillId="0" borderId="0" xfId="0" applyFont="1" applyBorder="1"/>
    <xf numFmtId="0" fontId="28" fillId="0" borderId="30" xfId="0" applyFont="1" applyBorder="1"/>
    <xf numFmtId="14" fontId="6" fillId="0" borderId="0" xfId="2" applyNumberFormat="1" applyFont="1" applyFill="1"/>
    <xf numFmtId="0" fontId="6" fillId="0" borderId="0" xfId="2" applyNumberFormat="1" applyFont="1" applyFill="1" applyAlignment="1" applyProtection="1">
      <alignment horizontal="left"/>
      <protection locked="0"/>
    </xf>
    <xf numFmtId="0" fontId="6" fillId="0" borderId="0" xfId="2" applyFont="1" applyFill="1"/>
    <xf numFmtId="44" fontId="6" fillId="0" borderId="0" xfId="3" applyFont="1" applyFill="1"/>
    <xf numFmtId="0" fontId="6" fillId="0" borderId="0" xfId="2" applyNumberFormat="1" applyFont="1" applyAlignment="1" applyProtection="1">
      <alignment horizontal="left"/>
      <protection locked="0"/>
    </xf>
    <xf numFmtId="4" fontId="6" fillId="0" borderId="0" xfId="2" applyNumberFormat="1" applyFont="1" applyProtection="1">
      <protection locked="0"/>
    </xf>
    <xf numFmtId="44" fontId="6" fillId="0" borderId="0" xfId="3" applyFont="1" applyProtection="1">
      <protection locked="0"/>
    </xf>
    <xf numFmtId="0" fontId="13" fillId="0" borderId="0" xfId="2" applyFont="1" applyFill="1" applyAlignment="1">
      <alignment horizontal="left" vertical="center"/>
    </xf>
    <xf numFmtId="0" fontId="6" fillId="0" borderId="0" xfId="2" applyFont="1" applyFill="1" applyAlignment="1">
      <alignment horizontal="left"/>
    </xf>
    <xf numFmtId="14" fontId="6" fillId="0" borderId="0" xfId="2" applyNumberFormat="1" applyFont="1"/>
    <xf numFmtId="164" fontId="8" fillId="0" borderId="0" xfId="5" applyNumberFormat="1" applyFont="1"/>
    <xf numFmtId="14" fontId="0" fillId="0" borderId="0" xfId="0" applyNumberFormat="1" applyFont="1" applyFill="1"/>
    <xf numFmtId="0" fontId="0" fillId="0" borderId="0" xfId="0" applyFont="1" applyFill="1"/>
    <xf numFmtId="0" fontId="0" fillId="0" borderId="0" xfId="0" applyFill="1"/>
    <xf numFmtId="44" fontId="0" fillId="0" borderId="0" xfId="4" applyFont="1" applyFill="1"/>
    <xf numFmtId="4" fontId="27" fillId="0" borderId="0" xfId="0" applyNumberFormat="1" applyFont="1" applyBorder="1"/>
    <xf numFmtId="0" fontId="34" fillId="0" borderId="0" xfId="0" applyFont="1" applyBorder="1"/>
    <xf numFmtId="0" fontId="34" fillId="0" borderId="30" xfId="0" applyFont="1" applyBorder="1"/>
    <xf numFmtId="4" fontId="35" fillId="0" borderId="14" xfId="0" applyNumberFormat="1" applyFont="1" applyBorder="1"/>
    <xf numFmtId="4" fontId="35" fillId="0" borderId="15" xfId="0" applyNumberFormat="1" applyFont="1" applyBorder="1"/>
    <xf numFmtId="0" fontId="35" fillId="0" borderId="0" xfId="0" applyFont="1"/>
    <xf numFmtId="0" fontId="35" fillId="0" borderId="14" xfId="0" applyFont="1" applyBorder="1"/>
    <xf numFmtId="4" fontId="35" fillId="0" borderId="0" xfId="0" applyNumberFormat="1" applyFont="1" applyBorder="1"/>
    <xf numFmtId="4" fontId="36" fillId="0" borderId="14" xfId="0" applyNumberFormat="1" applyFont="1" applyBorder="1"/>
    <xf numFmtId="0" fontId="35" fillId="0" borderId="15" xfId="0" applyFont="1" applyBorder="1"/>
    <xf numFmtId="4" fontId="37" fillId="0" borderId="13" xfId="0" applyNumberFormat="1" applyFont="1" applyBorder="1"/>
    <xf numFmtId="4" fontId="37" fillId="0" borderId="0" xfId="0" applyNumberFormat="1" applyFont="1"/>
    <xf numFmtId="164" fontId="8" fillId="0" borderId="0" xfId="5" applyNumberFormat="1"/>
    <xf numFmtId="14" fontId="8" fillId="0" borderId="0" xfId="5" applyNumberFormat="1" applyFill="1"/>
    <xf numFmtId="0" fontId="8" fillId="0" borderId="0" xfId="5" applyFont="1" applyFill="1" applyAlignment="1">
      <alignment horizontal="center"/>
    </xf>
    <xf numFmtId="0" fontId="8" fillId="0" borderId="0" xfId="5" applyFill="1"/>
    <xf numFmtId="0" fontId="34" fillId="0" borderId="0" xfId="0" applyFont="1"/>
    <xf numFmtId="4" fontId="34" fillId="0" borderId="14" xfId="0" applyNumberFormat="1" applyFont="1" applyBorder="1"/>
    <xf numFmtId="4" fontId="34" fillId="0" borderId="15" xfId="0" applyNumberFormat="1" applyFont="1" applyBorder="1"/>
    <xf numFmtId="0" fontId="5" fillId="0" borderId="0" xfId="0" applyFont="1" applyFill="1" applyBorder="1" applyAlignment="1"/>
    <xf numFmtId="0" fontId="34" fillId="0" borderId="14" xfId="0" applyFont="1" applyBorder="1"/>
    <xf numFmtId="4" fontId="5" fillId="0" borderId="14" xfId="0" applyNumberFormat="1" applyFont="1" applyBorder="1"/>
    <xf numFmtId="0" fontId="34" fillId="0" borderId="15" xfId="0" applyFont="1" applyBorder="1"/>
    <xf numFmtId="0" fontId="34" fillId="0" borderId="0" xfId="0" applyFont="1" applyFill="1" applyBorder="1"/>
    <xf numFmtId="4" fontId="34" fillId="0" borderId="13" xfId="0" applyNumberFormat="1" applyFont="1" applyBorder="1"/>
    <xf numFmtId="4" fontId="34" fillId="0" borderId="0" xfId="0" applyNumberFormat="1" applyFont="1"/>
    <xf numFmtId="165" fontId="0" fillId="0" borderId="0" xfId="0" applyNumberFormat="1"/>
    <xf numFmtId="0" fontId="0" fillId="0" borderId="48" xfId="0" applyBorder="1"/>
    <xf numFmtId="164" fontId="7" fillId="0" borderId="0" xfId="2" applyNumberFormat="1" applyFill="1"/>
    <xf numFmtId="164" fontId="8" fillId="0" borderId="42" xfId="2" applyNumberFormat="1" applyFont="1" applyBorder="1"/>
    <xf numFmtId="164" fontId="0" fillId="0" borderId="0" xfId="0" applyNumberFormat="1"/>
    <xf numFmtId="4" fontId="3" fillId="0" borderId="50" xfId="0" applyNumberFormat="1" applyFont="1" applyBorder="1"/>
    <xf numFmtId="14" fontId="20" fillId="0" borderId="19" xfId="0" applyNumberFormat="1" applyFont="1" applyBorder="1" applyAlignment="1">
      <alignment horizontal="center"/>
    </xf>
    <xf numFmtId="14" fontId="20" fillId="0" borderId="20" xfId="0" applyNumberFormat="1" applyFont="1" applyBorder="1" applyAlignment="1">
      <alignment horizontal="center"/>
    </xf>
    <xf numFmtId="14" fontId="20" fillId="0" borderId="21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14" fontId="15" fillId="0" borderId="19" xfId="0" applyNumberFormat="1" applyFont="1" applyBorder="1" applyAlignment="1">
      <alignment horizontal="center"/>
    </xf>
    <xf numFmtId="14" fontId="15" fillId="0" borderId="20" xfId="0" applyNumberFormat="1" applyFont="1" applyBorder="1" applyAlignment="1">
      <alignment horizontal="center"/>
    </xf>
    <xf numFmtId="14" fontId="15" fillId="0" borderId="21" xfId="0" applyNumberFormat="1" applyFont="1" applyBorder="1" applyAlignment="1">
      <alignment horizontal="center"/>
    </xf>
    <xf numFmtId="49" fontId="16" fillId="0" borderId="4" xfId="0" applyNumberFormat="1" applyFont="1" applyBorder="1" applyAlignment="1">
      <alignment horizontal="center"/>
    </xf>
    <xf numFmtId="49" fontId="16" fillId="0" borderId="0" xfId="0" applyNumberFormat="1" applyFont="1" applyBorder="1" applyAlignment="1">
      <alignment horizontal="center"/>
    </xf>
    <xf numFmtId="49" fontId="16" fillId="0" borderId="5" xfId="0" applyNumberFormat="1" applyFont="1" applyBorder="1" applyAlignment="1">
      <alignment horizontal="center"/>
    </xf>
    <xf numFmtId="49" fontId="15" fillId="0" borderId="4" xfId="0" applyNumberFormat="1" applyFont="1" applyBorder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49" fontId="15" fillId="0" borderId="5" xfId="0" applyNumberFormat="1" applyFont="1" applyBorder="1" applyAlignment="1">
      <alignment horizontal="center"/>
    </xf>
    <xf numFmtId="49" fontId="18" fillId="0" borderId="4" xfId="0" applyNumberFormat="1" applyFont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49" fontId="18" fillId="0" borderId="5" xfId="0" applyNumberFormat="1" applyFont="1" applyBorder="1" applyAlignment="1">
      <alignment horizontal="center"/>
    </xf>
    <xf numFmtId="0" fontId="19" fillId="0" borderId="19" xfId="0" applyFont="1" applyBorder="1" applyAlignment="1">
      <alignment horizontal="center"/>
    </xf>
    <xf numFmtId="0" fontId="19" fillId="0" borderId="20" xfId="0" applyFont="1" applyBorder="1" applyAlignment="1">
      <alignment horizontal="center"/>
    </xf>
    <xf numFmtId="0" fontId="19" fillId="0" borderId="21" xfId="0" applyFont="1" applyBorder="1" applyAlignment="1">
      <alignment horizontal="center"/>
    </xf>
    <xf numFmtId="14" fontId="18" fillId="0" borderId="19" xfId="0" applyNumberFormat="1" applyFont="1" applyBorder="1" applyAlignment="1">
      <alignment horizontal="center"/>
    </xf>
    <xf numFmtId="14" fontId="18" fillId="0" borderId="20" xfId="0" applyNumberFormat="1" applyFont="1" applyBorder="1" applyAlignment="1">
      <alignment horizontal="center"/>
    </xf>
    <xf numFmtId="14" fontId="18" fillId="0" borderId="21" xfId="0" applyNumberFormat="1" applyFont="1" applyBorder="1" applyAlignment="1">
      <alignment horizontal="center"/>
    </xf>
    <xf numFmtId="14" fontId="21" fillId="0" borderId="19" xfId="0" applyNumberFormat="1" applyFont="1" applyBorder="1" applyAlignment="1">
      <alignment horizontal="center"/>
    </xf>
    <xf numFmtId="14" fontId="21" fillId="0" borderId="20" xfId="0" applyNumberFormat="1" applyFont="1" applyBorder="1" applyAlignment="1">
      <alignment horizontal="center"/>
    </xf>
    <xf numFmtId="14" fontId="21" fillId="0" borderId="21" xfId="0" applyNumberFormat="1" applyFont="1" applyBorder="1" applyAlignment="1">
      <alignment horizontal="center"/>
    </xf>
    <xf numFmtId="14" fontId="18" fillId="0" borderId="25" xfId="0" applyNumberFormat="1" applyFont="1" applyBorder="1" applyAlignment="1">
      <alignment horizontal="center"/>
    </xf>
    <xf numFmtId="14" fontId="18" fillId="0" borderId="26" xfId="0" applyNumberFormat="1" applyFont="1" applyBorder="1" applyAlignment="1">
      <alignment horizontal="center"/>
    </xf>
    <xf numFmtId="14" fontId="18" fillId="0" borderId="27" xfId="0" applyNumberFormat="1" applyFont="1" applyBorder="1" applyAlignment="1">
      <alignment horizontal="center"/>
    </xf>
    <xf numFmtId="14" fontId="18" fillId="0" borderId="4" xfId="0" applyNumberFormat="1" applyFont="1" applyBorder="1" applyAlignment="1">
      <alignment horizontal="center"/>
    </xf>
    <xf numFmtId="14" fontId="18" fillId="0" borderId="0" xfId="0" applyNumberFormat="1" applyFont="1" applyBorder="1" applyAlignment="1">
      <alignment horizontal="center"/>
    </xf>
    <xf numFmtId="14" fontId="18" fillId="0" borderId="5" xfId="0" applyNumberFormat="1" applyFont="1" applyBorder="1" applyAlignment="1">
      <alignment horizontal="center"/>
    </xf>
    <xf numFmtId="14" fontId="21" fillId="0" borderId="25" xfId="0" applyNumberFormat="1" applyFont="1" applyBorder="1" applyAlignment="1">
      <alignment horizontal="center"/>
    </xf>
    <xf numFmtId="14" fontId="21" fillId="0" borderId="26" xfId="0" applyNumberFormat="1" applyFont="1" applyBorder="1" applyAlignment="1">
      <alignment horizontal="center"/>
    </xf>
    <xf numFmtId="14" fontId="21" fillId="0" borderId="27" xfId="0" applyNumberFormat="1" applyFont="1" applyBorder="1" applyAlignment="1">
      <alignment horizontal="center"/>
    </xf>
    <xf numFmtId="14" fontId="22" fillId="0" borderId="19" xfId="0" applyNumberFormat="1" applyFont="1" applyBorder="1" applyAlignment="1">
      <alignment horizontal="center"/>
    </xf>
    <xf numFmtId="14" fontId="22" fillId="0" borderId="20" xfId="0" applyNumberFormat="1" applyFont="1" applyBorder="1" applyAlignment="1">
      <alignment horizontal="center"/>
    </xf>
    <xf numFmtId="14" fontId="22" fillId="0" borderId="21" xfId="0" applyNumberFormat="1" applyFont="1" applyBorder="1" applyAlignment="1">
      <alignment horizontal="center"/>
    </xf>
    <xf numFmtId="14" fontId="23" fillId="0" borderId="19" xfId="0" applyNumberFormat="1" applyFont="1" applyBorder="1" applyAlignment="1">
      <alignment horizontal="center"/>
    </xf>
    <xf numFmtId="14" fontId="23" fillId="0" borderId="20" xfId="0" applyNumberFormat="1" applyFont="1" applyBorder="1" applyAlignment="1">
      <alignment horizontal="center"/>
    </xf>
    <xf numFmtId="14" fontId="23" fillId="0" borderId="21" xfId="0" applyNumberFormat="1" applyFont="1" applyBorder="1" applyAlignment="1">
      <alignment horizontal="center"/>
    </xf>
    <xf numFmtId="14" fontId="24" fillId="0" borderId="19" xfId="0" applyNumberFormat="1" applyFont="1" applyBorder="1" applyAlignment="1">
      <alignment horizontal="center"/>
    </xf>
    <xf numFmtId="14" fontId="24" fillId="0" borderId="20" xfId="0" applyNumberFormat="1" applyFont="1" applyBorder="1" applyAlignment="1">
      <alignment horizontal="center"/>
    </xf>
    <xf numFmtId="14" fontId="24" fillId="0" borderId="21" xfId="0" applyNumberFormat="1" applyFont="1" applyBorder="1" applyAlignment="1">
      <alignment horizontal="center"/>
    </xf>
    <xf numFmtId="14" fontId="25" fillId="0" borderId="19" xfId="0" applyNumberFormat="1" applyFont="1" applyBorder="1" applyAlignment="1">
      <alignment horizontal="center"/>
    </xf>
    <xf numFmtId="14" fontId="25" fillId="0" borderId="20" xfId="0" applyNumberFormat="1" applyFont="1" applyBorder="1" applyAlignment="1">
      <alignment horizontal="center"/>
    </xf>
    <xf numFmtId="14" fontId="25" fillId="0" borderId="21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1" fillId="0" borderId="22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14" fontId="3" fillId="0" borderId="4" xfId="0" applyNumberFormat="1" applyFont="1" applyBorder="1" applyAlignment="1">
      <alignment horizontal="center"/>
    </xf>
    <xf numFmtId="14" fontId="3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4" fontId="5" fillId="0" borderId="0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4" fontId="10" fillId="0" borderId="0" xfId="0" applyNumberFormat="1" applyFont="1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14" fontId="10" fillId="0" borderId="0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0" xfId="0" applyNumberFormat="1" applyFont="1" applyBorder="1" applyAlignment="1">
      <alignment horizontal="center"/>
    </xf>
  </cellXfs>
  <cellStyles count="7">
    <cellStyle name="Millares" xfId="1" builtinId="3"/>
    <cellStyle name="Moneda" xfId="4" builtinId="4"/>
    <cellStyle name="Moneda 2" xfId="3"/>
    <cellStyle name="Moneda 3" xfId="6"/>
    <cellStyle name="Normal" xfId="0" builtinId="0"/>
    <cellStyle name="Normal 2" xfId="2"/>
    <cellStyle name="Normal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4.jpeg"/><Relationship Id="rId1" Type="http://schemas.openxmlformats.org/officeDocument/2006/relationships/image" Target="../media/image2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1.jpeg"/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342901</xdr:colOff>
      <xdr:row>2</xdr:row>
      <xdr:rowOff>57150</xdr:rowOff>
    </xdr:from>
    <xdr:to>
      <xdr:col>7</xdr:col>
      <xdr:colOff>276226</xdr:colOff>
      <xdr:row>5</xdr:row>
      <xdr:rowOff>152400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628901" y="704850"/>
          <a:ext cx="26289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10</xdr:col>
      <xdr:colOff>19050</xdr:colOff>
      <xdr:row>1</xdr:row>
      <xdr:rowOff>28575</xdr:rowOff>
    </xdr:from>
    <xdr:to>
      <xdr:col>10</xdr:col>
      <xdr:colOff>495300</xdr:colOff>
      <xdr:row>4</xdr:row>
      <xdr:rowOff>104775</xdr:rowOff>
    </xdr:to>
    <xdr:pic>
      <xdr:nvPicPr>
        <xdr:cNvPr id="3" name="Imagen 111" descr="ITSAV logo 2014 vector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514350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26</xdr:row>
      <xdr:rowOff>28574</xdr:rowOff>
    </xdr:from>
    <xdr:to>
      <xdr:col>2</xdr:col>
      <xdr:colOff>742950</xdr:colOff>
      <xdr:row>30</xdr:row>
      <xdr:rowOff>76199</xdr:rowOff>
    </xdr:to>
    <xdr:pic>
      <xdr:nvPicPr>
        <xdr:cNvPr id="4" name="2 Imagen" descr="LOGO SEP SOBERANA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686549"/>
          <a:ext cx="2038350" cy="80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26</xdr:row>
      <xdr:rowOff>38100</xdr:rowOff>
    </xdr:from>
    <xdr:to>
      <xdr:col>7</xdr:col>
      <xdr:colOff>133350</xdr:colOff>
      <xdr:row>29</xdr:row>
      <xdr:rowOff>133350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2686050" y="67913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25</xdr:row>
      <xdr:rowOff>9525</xdr:rowOff>
    </xdr:from>
    <xdr:to>
      <xdr:col>10</xdr:col>
      <xdr:colOff>352425</xdr:colOff>
      <xdr:row>28</xdr:row>
      <xdr:rowOff>85725</xdr:rowOff>
    </xdr:to>
    <xdr:pic>
      <xdr:nvPicPr>
        <xdr:cNvPr id="6" name="Imagen 200" descr="ITSAV logo 2014 vector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6008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247649</xdr:colOff>
      <xdr:row>59</xdr:row>
      <xdr:rowOff>85725</xdr:rowOff>
    </xdr:from>
    <xdr:to>
      <xdr:col>3</xdr:col>
      <xdr:colOff>257174</xdr:colOff>
      <xdr:row>66</xdr:row>
      <xdr:rowOff>38100</xdr:rowOff>
    </xdr:to>
    <xdr:pic>
      <xdr:nvPicPr>
        <xdr:cNvPr id="7" name="2 Imagen" descr="LOGO SEP SOBERANA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13039725"/>
          <a:ext cx="229552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361950</xdr:colOff>
      <xdr:row>62</xdr:row>
      <xdr:rowOff>19050</xdr:rowOff>
    </xdr:from>
    <xdr:to>
      <xdr:col>7</xdr:col>
      <xdr:colOff>95250</xdr:colOff>
      <xdr:row>65</xdr:row>
      <xdr:rowOff>114300</xdr:rowOff>
    </xdr:to>
    <xdr:sp macro="" textlink="">
      <xdr:nvSpPr>
        <xdr:cNvPr id="8" name="Text Box 5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2647950" y="12611100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10</xdr:col>
      <xdr:colOff>19050</xdr:colOff>
      <xdr:row>60</xdr:row>
      <xdr:rowOff>114300</xdr:rowOff>
    </xdr:from>
    <xdr:to>
      <xdr:col>10</xdr:col>
      <xdr:colOff>495300</xdr:colOff>
      <xdr:row>64</xdr:row>
      <xdr:rowOff>28575</xdr:rowOff>
    </xdr:to>
    <xdr:pic>
      <xdr:nvPicPr>
        <xdr:cNvPr id="9" name="Imagen 208" descr="ITSAV logo 2014 vector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12382500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161924</xdr:colOff>
      <xdr:row>94</xdr:row>
      <xdr:rowOff>0</xdr:rowOff>
    </xdr:from>
    <xdr:to>
      <xdr:col>3</xdr:col>
      <xdr:colOff>209549</xdr:colOff>
      <xdr:row>100</xdr:row>
      <xdr:rowOff>104775</xdr:rowOff>
    </xdr:to>
    <xdr:pic>
      <xdr:nvPicPr>
        <xdr:cNvPr id="10" name="2 Imagen" descr="LOGO SEP SOBERANA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9631025"/>
          <a:ext cx="23336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97</xdr:row>
      <xdr:rowOff>38100</xdr:rowOff>
    </xdr:from>
    <xdr:to>
      <xdr:col>7</xdr:col>
      <xdr:colOff>133350</xdr:colOff>
      <xdr:row>100</xdr:row>
      <xdr:rowOff>133350</xdr:rowOff>
    </xdr:to>
    <xdr:sp macro="" textlink="">
      <xdr:nvSpPr>
        <xdr:cNvPr id="11" name="Text Box 5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2686050" y="187928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96</xdr:row>
      <xdr:rowOff>9525</xdr:rowOff>
    </xdr:from>
    <xdr:to>
      <xdr:col>10</xdr:col>
      <xdr:colOff>352425</xdr:colOff>
      <xdr:row>99</xdr:row>
      <xdr:rowOff>85725</xdr:rowOff>
    </xdr:to>
    <xdr:pic>
      <xdr:nvPicPr>
        <xdr:cNvPr id="12" name="Imagen 216" descr="ITSAV logo 2014 vector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86023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</xdr:colOff>
      <xdr:row>126</xdr:row>
      <xdr:rowOff>28575</xdr:rowOff>
    </xdr:from>
    <xdr:to>
      <xdr:col>3</xdr:col>
      <xdr:colOff>209549</xdr:colOff>
      <xdr:row>132</xdr:row>
      <xdr:rowOff>133350</xdr:rowOff>
    </xdr:to>
    <xdr:pic>
      <xdr:nvPicPr>
        <xdr:cNvPr id="13" name="2 Imagen" descr="LOGO SEP SOBERANA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127075"/>
          <a:ext cx="2266949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129</xdr:row>
      <xdr:rowOff>38100</xdr:rowOff>
    </xdr:from>
    <xdr:to>
      <xdr:col>7</xdr:col>
      <xdr:colOff>133350</xdr:colOff>
      <xdr:row>132</xdr:row>
      <xdr:rowOff>133350</xdr:rowOff>
    </xdr:to>
    <xdr:sp macro="" textlink="">
      <xdr:nvSpPr>
        <xdr:cNvPr id="14" name="Text Box 5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2686050" y="247935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128</xdr:row>
      <xdr:rowOff>9525</xdr:rowOff>
    </xdr:from>
    <xdr:to>
      <xdr:col>10</xdr:col>
      <xdr:colOff>352425</xdr:colOff>
      <xdr:row>131</xdr:row>
      <xdr:rowOff>85725</xdr:rowOff>
    </xdr:to>
    <xdr:pic>
      <xdr:nvPicPr>
        <xdr:cNvPr id="15" name="Imagen 220" descr="ITSAV logo 2014 vector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246030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160</xdr:row>
      <xdr:rowOff>0</xdr:rowOff>
    </xdr:from>
    <xdr:to>
      <xdr:col>3</xdr:col>
      <xdr:colOff>209550</xdr:colOff>
      <xdr:row>166</xdr:row>
      <xdr:rowOff>104775</xdr:rowOff>
    </xdr:to>
    <xdr:pic>
      <xdr:nvPicPr>
        <xdr:cNvPr id="16" name="2 Imagen" descr="LOGO SEP SOBERANA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2585025"/>
          <a:ext cx="23431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163</xdr:row>
      <xdr:rowOff>38100</xdr:rowOff>
    </xdr:from>
    <xdr:to>
      <xdr:col>7</xdr:col>
      <xdr:colOff>133350</xdr:colOff>
      <xdr:row>166</xdr:row>
      <xdr:rowOff>133350</xdr:rowOff>
    </xdr:to>
    <xdr:sp macro="" textlink="">
      <xdr:nvSpPr>
        <xdr:cNvPr id="17" name="Text Box 5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2686050" y="307943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162</xdr:row>
      <xdr:rowOff>9525</xdr:rowOff>
    </xdr:from>
    <xdr:to>
      <xdr:col>10</xdr:col>
      <xdr:colOff>352425</xdr:colOff>
      <xdr:row>165</xdr:row>
      <xdr:rowOff>85725</xdr:rowOff>
    </xdr:to>
    <xdr:pic>
      <xdr:nvPicPr>
        <xdr:cNvPr id="18" name="Imagen 228" descr="ITSAV logo 2014 vector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06038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123824</xdr:colOff>
      <xdr:row>194</xdr:row>
      <xdr:rowOff>0</xdr:rowOff>
    </xdr:from>
    <xdr:to>
      <xdr:col>3</xdr:col>
      <xdr:colOff>209549</xdr:colOff>
      <xdr:row>200</xdr:row>
      <xdr:rowOff>104775</xdr:rowOff>
    </xdr:to>
    <xdr:pic>
      <xdr:nvPicPr>
        <xdr:cNvPr id="19" name="2 Imagen" descr="LOGO SEP SOBERANA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39071550"/>
          <a:ext cx="23717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197</xdr:row>
      <xdr:rowOff>38100</xdr:rowOff>
    </xdr:from>
    <xdr:to>
      <xdr:col>7</xdr:col>
      <xdr:colOff>133350</xdr:colOff>
      <xdr:row>200</xdr:row>
      <xdr:rowOff>133350</xdr:rowOff>
    </xdr:to>
    <xdr:sp macro="" textlink="">
      <xdr:nvSpPr>
        <xdr:cNvPr id="20" name="Text Box 5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>
          <a:spLocks noChangeArrowheads="1"/>
        </xdr:cNvSpPr>
      </xdr:nvSpPr>
      <xdr:spPr bwMode="auto">
        <a:xfrm>
          <a:off x="2686050" y="367950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196</xdr:row>
      <xdr:rowOff>9525</xdr:rowOff>
    </xdr:from>
    <xdr:to>
      <xdr:col>10</xdr:col>
      <xdr:colOff>352425</xdr:colOff>
      <xdr:row>199</xdr:row>
      <xdr:rowOff>85725</xdr:rowOff>
    </xdr:to>
    <xdr:pic>
      <xdr:nvPicPr>
        <xdr:cNvPr id="21" name="Imagen 232" descr="ITSAV logo 2014 vector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366045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228</xdr:row>
      <xdr:rowOff>38100</xdr:rowOff>
    </xdr:from>
    <xdr:to>
      <xdr:col>3</xdr:col>
      <xdr:colOff>209550</xdr:colOff>
      <xdr:row>234</xdr:row>
      <xdr:rowOff>142875</xdr:rowOff>
    </xdr:to>
    <xdr:pic>
      <xdr:nvPicPr>
        <xdr:cNvPr id="22" name="2 Imagen" descr="LOGO SEP SOBERANA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5596175"/>
          <a:ext cx="238125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231</xdr:row>
      <xdr:rowOff>38100</xdr:rowOff>
    </xdr:from>
    <xdr:to>
      <xdr:col>7</xdr:col>
      <xdr:colOff>133350</xdr:colOff>
      <xdr:row>234</xdr:row>
      <xdr:rowOff>133350</xdr:rowOff>
    </xdr:to>
    <xdr:sp macro="" textlink="">
      <xdr:nvSpPr>
        <xdr:cNvPr id="23" name="Text Box 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2686050" y="427958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230</xdr:row>
      <xdr:rowOff>9525</xdr:rowOff>
    </xdr:from>
    <xdr:to>
      <xdr:col>10</xdr:col>
      <xdr:colOff>352425</xdr:colOff>
      <xdr:row>233</xdr:row>
      <xdr:rowOff>85725</xdr:rowOff>
    </xdr:to>
    <xdr:pic>
      <xdr:nvPicPr>
        <xdr:cNvPr id="24" name="Imagen 236" descr="ITSAV logo 2014 vector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6053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247650</xdr:colOff>
      <xdr:row>262</xdr:row>
      <xdr:rowOff>0</xdr:rowOff>
    </xdr:from>
    <xdr:to>
      <xdr:col>3</xdr:col>
      <xdr:colOff>209550</xdr:colOff>
      <xdr:row>268</xdr:row>
      <xdr:rowOff>104775</xdr:rowOff>
    </xdr:to>
    <xdr:pic>
      <xdr:nvPicPr>
        <xdr:cNvPr id="25" name="2 Imagen" descr="LOGO SEP SOBERANA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2044600"/>
          <a:ext cx="22479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265</xdr:row>
      <xdr:rowOff>38100</xdr:rowOff>
    </xdr:from>
    <xdr:to>
      <xdr:col>7</xdr:col>
      <xdr:colOff>133350</xdr:colOff>
      <xdr:row>268</xdr:row>
      <xdr:rowOff>133350</xdr:rowOff>
    </xdr:to>
    <xdr:sp macro="" textlink="">
      <xdr:nvSpPr>
        <xdr:cNvPr id="26" name="Text Box 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 txBox="1">
          <a:spLocks noChangeArrowheads="1"/>
        </xdr:cNvSpPr>
      </xdr:nvSpPr>
      <xdr:spPr bwMode="auto">
        <a:xfrm>
          <a:off x="2686050" y="487965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264</xdr:row>
      <xdr:rowOff>9525</xdr:rowOff>
    </xdr:from>
    <xdr:to>
      <xdr:col>10</xdr:col>
      <xdr:colOff>352425</xdr:colOff>
      <xdr:row>267</xdr:row>
      <xdr:rowOff>85725</xdr:rowOff>
    </xdr:to>
    <xdr:pic>
      <xdr:nvPicPr>
        <xdr:cNvPr id="27" name="Imagen 244" descr="ITSAV logo 2014 vector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86060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123825</xdr:colOff>
      <xdr:row>296</xdr:row>
      <xdr:rowOff>0</xdr:rowOff>
    </xdr:from>
    <xdr:to>
      <xdr:col>2</xdr:col>
      <xdr:colOff>314325</xdr:colOff>
      <xdr:row>302</xdr:row>
      <xdr:rowOff>104775</xdr:rowOff>
    </xdr:to>
    <xdr:pic>
      <xdr:nvPicPr>
        <xdr:cNvPr id="28" name="2 Imagen" descr="LOGO SEP SOBERANA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8531125"/>
          <a:ext cx="17145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299</xdr:row>
      <xdr:rowOff>38100</xdr:rowOff>
    </xdr:from>
    <xdr:to>
      <xdr:col>7</xdr:col>
      <xdr:colOff>133350</xdr:colOff>
      <xdr:row>302</xdr:row>
      <xdr:rowOff>133350</xdr:rowOff>
    </xdr:to>
    <xdr:sp macro="" textlink="">
      <xdr:nvSpPr>
        <xdr:cNvPr id="29" name="Text Box 5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 txBox="1">
          <a:spLocks noChangeArrowheads="1"/>
        </xdr:cNvSpPr>
      </xdr:nvSpPr>
      <xdr:spPr bwMode="auto">
        <a:xfrm>
          <a:off x="2686050" y="547973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9</xdr:col>
      <xdr:colOff>638175</xdr:colOff>
      <xdr:row>298</xdr:row>
      <xdr:rowOff>9525</xdr:rowOff>
    </xdr:from>
    <xdr:to>
      <xdr:col>10</xdr:col>
      <xdr:colOff>352425</xdr:colOff>
      <xdr:row>301</xdr:row>
      <xdr:rowOff>85725</xdr:rowOff>
    </xdr:to>
    <xdr:pic>
      <xdr:nvPicPr>
        <xdr:cNvPr id="30" name="Imagen 248" descr="ITSAV logo 2014 vector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546068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142874</xdr:colOff>
      <xdr:row>364</xdr:row>
      <xdr:rowOff>0</xdr:rowOff>
    </xdr:from>
    <xdr:to>
      <xdr:col>3</xdr:col>
      <xdr:colOff>209549</xdr:colOff>
      <xdr:row>370</xdr:row>
      <xdr:rowOff>104775</xdr:rowOff>
    </xdr:to>
    <xdr:pic>
      <xdr:nvPicPr>
        <xdr:cNvPr id="31" name="2 Imagen" descr="LOGO SEP SOBERANA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71504175"/>
          <a:ext cx="23526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367</xdr:row>
      <xdr:rowOff>38100</xdr:rowOff>
    </xdr:from>
    <xdr:to>
      <xdr:col>7</xdr:col>
      <xdr:colOff>133350</xdr:colOff>
      <xdr:row>370</xdr:row>
      <xdr:rowOff>133350</xdr:rowOff>
    </xdr:to>
    <xdr:sp macro="" textlink="">
      <xdr:nvSpPr>
        <xdr:cNvPr id="32" name="Text Box 5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 txBox="1">
          <a:spLocks noChangeArrowheads="1"/>
        </xdr:cNvSpPr>
      </xdr:nvSpPr>
      <xdr:spPr bwMode="auto">
        <a:xfrm>
          <a:off x="2686050" y="607980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365</xdr:row>
      <xdr:rowOff>142875</xdr:rowOff>
    </xdr:from>
    <xdr:to>
      <xdr:col>9</xdr:col>
      <xdr:colOff>285750</xdr:colOff>
      <xdr:row>369</xdr:row>
      <xdr:rowOff>104775</xdr:rowOff>
    </xdr:to>
    <xdr:pic>
      <xdr:nvPicPr>
        <xdr:cNvPr id="33" name="0 Imagen" descr="SEV_horizontal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6057900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366</xdr:row>
      <xdr:rowOff>9525</xdr:rowOff>
    </xdr:from>
    <xdr:to>
      <xdr:col>10</xdr:col>
      <xdr:colOff>352425</xdr:colOff>
      <xdr:row>369</xdr:row>
      <xdr:rowOff>85725</xdr:rowOff>
    </xdr:to>
    <xdr:pic>
      <xdr:nvPicPr>
        <xdr:cNvPr id="34" name="Imagen 252" descr="ITSAV logo 2014 vector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06075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104774</xdr:colOff>
      <xdr:row>398</xdr:row>
      <xdr:rowOff>0</xdr:rowOff>
    </xdr:from>
    <xdr:to>
      <xdr:col>3</xdr:col>
      <xdr:colOff>209549</xdr:colOff>
      <xdr:row>404</xdr:row>
      <xdr:rowOff>104775</xdr:rowOff>
    </xdr:to>
    <xdr:pic>
      <xdr:nvPicPr>
        <xdr:cNvPr id="35" name="2 Imagen" descr="LOGO SEP SOBERANA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77990700"/>
          <a:ext cx="2390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401</xdr:row>
      <xdr:rowOff>38100</xdr:rowOff>
    </xdr:from>
    <xdr:to>
      <xdr:col>7</xdr:col>
      <xdr:colOff>133350</xdr:colOff>
      <xdr:row>404</xdr:row>
      <xdr:rowOff>133350</xdr:rowOff>
    </xdr:to>
    <xdr:sp macro="" textlink="">
      <xdr:nvSpPr>
        <xdr:cNvPr id="36" name="Text Box 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SpPr txBox="1">
          <a:spLocks noChangeArrowheads="1"/>
        </xdr:cNvSpPr>
      </xdr:nvSpPr>
      <xdr:spPr bwMode="auto">
        <a:xfrm>
          <a:off x="2686050" y="667988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399</xdr:row>
      <xdr:rowOff>142875</xdr:rowOff>
    </xdr:from>
    <xdr:to>
      <xdr:col>9</xdr:col>
      <xdr:colOff>285750</xdr:colOff>
      <xdr:row>403</xdr:row>
      <xdr:rowOff>104775</xdr:rowOff>
    </xdr:to>
    <xdr:pic>
      <xdr:nvPicPr>
        <xdr:cNvPr id="37" name="0 Imagen" descr="SEV_horizontal.jpg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6657975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400</xdr:row>
      <xdr:rowOff>9525</xdr:rowOff>
    </xdr:from>
    <xdr:to>
      <xdr:col>10</xdr:col>
      <xdr:colOff>352425</xdr:colOff>
      <xdr:row>403</xdr:row>
      <xdr:rowOff>85725</xdr:rowOff>
    </xdr:to>
    <xdr:pic>
      <xdr:nvPicPr>
        <xdr:cNvPr id="38" name="Imagen 256" descr="ITSAV logo 2014 vector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666083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432</xdr:row>
      <xdr:rowOff>0</xdr:rowOff>
    </xdr:from>
    <xdr:to>
      <xdr:col>3</xdr:col>
      <xdr:colOff>209550</xdr:colOff>
      <xdr:row>438</xdr:row>
      <xdr:rowOff>104775</xdr:rowOff>
    </xdr:to>
    <xdr:pic>
      <xdr:nvPicPr>
        <xdr:cNvPr id="39" name="2 Imagen" descr="LOGO SEP SOBERANA.jpg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4477225"/>
          <a:ext cx="24003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435</xdr:row>
      <xdr:rowOff>38100</xdr:rowOff>
    </xdr:from>
    <xdr:to>
      <xdr:col>7</xdr:col>
      <xdr:colOff>133350</xdr:colOff>
      <xdr:row>438</xdr:row>
      <xdr:rowOff>133350</xdr:rowOff>
    </xdr:to>
    <xdr:sp macro="" textlink="">
      <xdr:nvSpPr>
        <xdr:cNvPr id="40" name="Text Box 5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>
          <a:spLocks noChangeArrowheads="1"/>
        </xdr:cNvSpPr>
      </xdr:nvSpPr>
      <xdr:spPr bwMode="auto">
        <a:xfrm>
          <a:off x="2686050" y="727995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433</xdr:row>
      <xdr:rowOff>142875</xdr:rowOff>
    </xdr:from>
    <xdr:to>
      <xdr:col>9</xdr:col>
      <xdr:colOff>285750</xdr:colOff>
      <xdr:row>437</xdr:row>
      <xdr:rowOff>104775</xdr:rowOff>
    </xdr:to>
    <xdr:pic>
      <xdr:nvPicPr>
        <xdr:cNvPr id="41" name="0 Imagen" descr="SEV_horizontal.jpg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258050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434</xdr:row>
      <xdr:rowOff>9525</xdr:rowOff>
    </xdr:from>
    <xdr:to>
      <xdr:col>10</xdr:col>
      <xdr:colOff>352425</xdr:colOff>
      <xdr:row>437</xdr:row>
      <xdr:rowOff>85725</xdr:rowOff>
    </xdr:to>
    <xdr:pic>
      <xdr:nvPicPr>
        <xdr:cNvPr id="42" name="Imagen 264" descr="ITSAV logo 2014 vector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726090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466</xdr:row>
      <xdr:rowOff>47625</xdr:rowOff>
    </xdr:from>
    <xdr:to>
      <xdr:col>3</xdr:col>
      <xdr:colOff>314325</xdr:colOff>
      <xdr:row>472</xdr:row>
      <xdr:rowOff>152400</xdr:rowOff>
    </xdr:to>
    <xdr:pic>
      <xdr:nvPicPr>
        <xdr:cNvPr id="43" name="2 Imagen" descr="LOGO SEP SOBERANA.jpg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324075"/>
          <a:ext cx="24955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469</xdr:row>
      <xdr:rowOff>38100</xdr:rowOff>
    </xdr:from>
    <xdr:to>
      <xdr:col>7</xdr:col>
      <xdr:colOff>133350</xdr:colOff>
      <xdr:row>472</xdr:row>
      <xdr:rowOff>133350</xdr:rowOff>
    </xdr:to>
    <xdr:sp macro="" textlink="">
      <xdr:nvSpPr>
        <xdr:cNvPr id="44" name="Text Box 5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>
          <a:spLocks noChangeArrowheads="1"/>
        </xdr:cNvSpPr>
      </xdr:nvSpPr>
      <xdr:spPr bwMode="auto">
        <a:xfrm>
          <a:off x="2686050" y="788003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467</xdr:row>
      <xdr:rowOff>142875</xdr:rowOff>
    </xdr:from>
    <xdr:to>
      <xdr:col>9</xdr:col>
      <xdr:colOff>285750</xdr:colOff>
      <xdr:row>471</xdr:row>
      <xdr:rowOff>104775</xdr:rowOff>
    </xdr:to>
    <xdr:pic>
      <xdr:nvPicPr>
        <xdr:cNvPr id="45" name="0 Imagen" descr="SEV_horizontal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858125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468</xdr:row>
      <xdr:rowOff>9525</xdr:rowOff>
    </xdr:from>
    <xdr:to>
      <xdr:col>10</xdr:col>
      <xdr:colOff>352425</xdr:colOff>
      <xdr:row>471</xdr:row>
      <xdr:rowOff>85725</xdr:rowOff>
    </xdr:to>
    <xdr:pic>
      <xdr:nvPicPr>
        <xdr:cNvPr id="46" name="Imagen 272" descr="ITSAV logo 2014 vector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786098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500</xdr:row>
      <xdr:rowOff>0</xdr:rowOff>
    </xdr:from>
    <xdr:to>
      <xdr:col>3</xdr:col>
      <xdr:colOff>209550</xdr:colOff>
      <xdr:row>506</xdr:row>
      <xdr:rowOff>104775</xdr:rowOff>
    </xdr:to>
    <xdr:pic>
      <xdr:nvPicPr>
        <xdr:cNvPr id="47" name="2 Imagen" descr="LOGO SEP SOBERANA.jpg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7450275"/>
          <a:ext cx="24003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503</xdr:row>
      <xdr:rowOff>38100</xdr:rowOff>
    </xdr:from>
    <xdr:to>
      <xdr:col>7</xdr:col>
      <xdr:colOff>133350</xdr:colOff>
      <xdr:row>506</xdr:row>
      <xdr:rowOff>133350</xdr:rowOff>
    </xdr:to>
    <xdr:sp macro="" textlink="">
      <xdr:nvSpPr>
        <xdr:cNvPr id="48" name="Text Box 5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 txBox="1">
          <a:spLocks noChangeArrowheads="1"/>
        </xdr:cNvSpPr>
      </xdr:nvSpPr>
      <xdr:spPr bwMode="auto">
        <a:xfrm>
          <a:off x="2686050" y="848010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501</xdr:row>
      <xdr:rowOff>142875</xdr:rowOff>
    </xdr:from>
    <xdr:to>
      <xdr:col>9</xdr:col>
      <xdr:colOff>285750</xdr:colOff>
      <xdr:row>505</xdr:row>
      <xdr:rowOff>104775</xdr:rowOff>
    </xdr:to>
    <xdr:pic>
      <xdr:nvPicPr>
        <xdr:cNvPr id="49" name="0 Imagen" descr="SEV_horizontal.jpg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58200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502</xdr:row>
      <xdr:rowOff>9525</xdr:rowOff>
    </xdr:from>
    <xdr:to>
      <xdr:col>10</xdr:col>
      <xdr:colOff>352425</xdr:colOff>
      <xdr:row>505</xdr:row>
      <xdr:rowOff>85725</xdr:rowOff>
    </xdr:to>
    <xdr:pic>
      <xdr:nvPicPr>
        <xdr:cNvPr id="50" name="Imagen 276" descr="ITSAV logo 2014 vector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846105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161924</xdr:colOff>
      <xdr:row>534</xdr:row>
      <xdr:rowOff>0</xdr:rowOff>
    </xdr:from>
    <xdr:to>
      <xdr:col>3</xdr:col>
      <xdr:colOff>209549</xdr:colOff>
      <xdr:row>540</xdr:row>
      <xdr:rowOff>104775</xdr:rowOff>
    </xdr:to>
    <xdr:pic>
      <xdr:nvPicPr>
        <xdr:cNvPr id="51" name="2 Imagen" descr="LOGO SEP SOBERANA.jpg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03936800"/>
          <a:ext cx="23336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537</xdr:row>
      <xdr:rowOff>38100</xdr:rowOff>
    </xdr:from>
    <xdr:to>
      <xdr:col>7</xdr:col>
      <xdr:colOff>133350</xdr:colOff>
      <xdr:row>540</xdr:row>
      <xdr:rowOff>133350</xdr:rowOff>
    </xdr:to>
    <xdr:sp macro="" textlink="">
      <xdr:nvSpPr>
        <xdr:cNvPr id="52" name="Text Box 5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 txBox="1">
          <a:spLocks noChangeArrowheads="1"/>
        </xdr:cNvSpPr>
      </xdr:nvSpPr>
      <xdr:spPr bwMode="auto">
        <a:xfrm>
          <a:off x="2686050" y="908018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535</xdr:row>
      <xdr:rowOff>142875</xdr:rowOff>
    </xdr:from>
    <xdr:to>
      <xdr:col>9</xdr:col>
      <xdr:colOff>285750</xdr:colOff>
      <xdr:row>539</xdr:row>
      <xdr:rowOff>104775</xdr:rowOff>
    </xdr:to>
    <xdr:pic>
      <xdr:nvPicPr>
        <xdr:cNvPr id="53" name="0 Imagen" descr="SEV_horizontal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9058275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536</xdr:row>
      <xdr:rowOff>9525</xdr:rowOff>
    </xdr:from>
    <xdr:to>
      <xdr:col>10</xdr:col>
      <xdr:colOff>352425</xdr:colOff>
      <xdr:row>539</xdr:row>
      <xdr:rowOff>85725</xdr:rowOff>
    </xdr:to>
    <xdr:pic>
      <xdr:nvPicPr>
        <xdr:cNvPr id="54" name="Imagen 284" descr="ITSAV logo 2014 vector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906113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568</xdr:row>
      <xdr:rowOff>0</xdr:rowOff>
    </xdr:from>
    <xdr:to>
      <xdr:col>3</xdr:col>
      <xdr:colOff>209550</xdr:colOff>
      <xdr:row>574</xdr:row>
      <xdr:rowOff>104775</xdr:rowOff>
    </xdr:to>
    <xdr:pic>
      <xdr:nvPicPr>
        <xdr:cNvPr id="59" name="2 Imagen" descr="LOGO SEP SOBERANA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0423325"/>
          <a:ext cx="236220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571</xdr:row>
      <xdr:rowOff>38100</xdr:rowOff>
    </xdr:from>
    <xdr:to>
      <xdr:col>7</xdr:col>
      <xdr:colOff>133350</xdr:colOff>
      <xdr:row>574</xdr:row>
      <xdr:rowOff>133350</xdr:rowOff>
    </xdr:to>
    <xdr:sp macro="" textlink="">
      <xdr:nvSpPr>
        <xdr:cNvPr id="60" name="Text Box 5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 txBox="1">
          <a:spLocks noChangeArrowheads="1"/>
        </xdr:cNvSpPr>
      </xdr:nvSpPr>
      <xdr:spPr bwMode="auto">
        <a:xfrm>
          <a:off x="2686050" y="10280332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569</xdr:row>
      <xdr:rowOff>142875</xdr:rowOff>
    </xdr:from>
    <xdr:to>
      <xdr:col>9</xdr:col>
      <xdr:colOff>285750</xdr:colOff>
      <xdr:row>573</xdr:row>
      <xdr:rowOff>104775</xdr:rowOff>
    </xdr:to>
    <xdr:pic>
      <xdr:nvPicPr>
        <xdr:cNvPr id="61" name="0 Imagen" descr="SEV_horizontal.jpg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0258425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570</xdr:row>
      <xdr:rowOff>9525</xdr:rowOff>
    </xdr:from>
    <xdr:to>
      <xdr:col>10</xdr:col>
      <xdr:colOff>352425</xdr:colOff>
      <xdr:row>573</xdr:row>
      <xdr:rowOff>85725</xdr:rowOff>
    </xdr:to>
    <xdr:pic>
      <xdr:nvPicPr>
        <xdr:cNvPr id="62" name="Imagen 296" descr="ITSAV logo 2014 vector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0261282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104774</xdr:colOff>
      <xdr:row>602</xdr:row>
      <xdr:rowOff>0</xdr:rowOff>
    </xdr:from>
    <xdr:to>
      <xdr:col>3</xdr:col>
      <xdr:colOff>209549</xdr:colOff>
      <xdr:row>608</xdr:row>
      <xdr:rowOff>104775</xdr:rowOff>
    </xdr:to>
    <xdr:pic>
      <xdr:nvPicPr>
        <xdr:cNvPr id="63" name="2 Imagen" descr="LOGO SEP SOBERANA.jpg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116909850"/>
          <a:ext cx="239077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605</xdr:row>
      <xdr:rowOff>38100</xdr:rowOff>
    </xdr:from>
    <xdr:to>
      <xdr:col>7</xdr:col>
      <xdr:colOff>133350</xdr:colOff>
      <xdr:row>608</xdr:row>
      <xdr:rowOff>133350</xdr:rowOff>
    </xdr:to>
    <xdr:sp macro="" textlink="">
      <xdr:nvSpPr>
        <xdr:cNvPr id="64" name="Text Box 5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 txBox="1">
          <a:spLocks noChangeArrowheads="1"/>
        </xdr:cNvSpPr>
      </xdr:nvSpPr>
      <xdr:spPr bwMode="auto">
        <a:xfrm>
          <a:off x="2686050" y="108804075"/>
          <a:ext cx="2428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603</xdr:row>
      <xdr:rowOff>142875</xdr:rowOff>
    </xdr:from>
    <xdr:to>
      <xdr:col>9</xdr:col>
      <xdr:colOff>285750</xdr:colOff>
      <xdr:row>607</xdr:row>
      <xdr:rowOff>104775</xdr:rowOff>
    </xdr:to>
    <xdr:pic>
      <xdr:nvPicPr>
        <xdr:cNvPr id="65" name="0 Imagen" descr="SEV_horizontal.jpg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08585000"/>
          <a:ext cx="13335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604</xdr:row>
      <xdr:rowOff>9525</xdr:rowOff>
    </xdr:from>
    <xdr:to>
      <xdr:col>10</xdr:col>
      <xdr:colOff>352425</xdr:colOff>
      <xdr:row>607</xdr:row>
      <xdr:rowOff>85725</xdr:rowOff>
    </xdr:to>
    <xdr:pic>
      <xdr:nvPicPr>
        <xdr:cNvPr id="66" name="Imagen 304" descr="ITSAV logo 2014 vector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08613575"/>
          <a:ext cx="4762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247650</xdr:colOff>
      <xdr:row>1</xdr:row>
      <xdr:rowOff>133350</xdr:rowOff>
    </xdr:from>
    <xdr:to>
      <xdr:col>9</xdr:col>
      <xdr:colOff>304800</xdr:colOff>
      <xdr:row>4</xdr:row>
      <xdr:rowOff>114300</xdr:rowOff>
    </xdr:to>
    <xdr:pic>
      <xdr:nvPicPr>
        <xdr:cNvPr id="67" name="66 Imagen" descr="LOGO SEV PNG-01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5" y="619125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104774</xdr:colOff>
      <xdr:row>1</xdr:row>
      <xdr:rowOff>47625</xdr:rowOff>
    </xdr:from>
    <xdr:to>
      <xdr:col>3</xdr:col>
      <xdr:colOff>95249</xdr:colOff>
      <xdr:row>6</xdr:row>
      <xdr:rowOff>0</xdr:rowOff>
    </xdr:to>
    <xdr:pic>
      <xdr:nvPicPr>
        <xdr:cNvPr id="68" name="67 Imagen" descr="SEP logo-01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238125"/>
          <a:ext cx="227647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25</xdr:row>
      <xdr:rowOff>152400</xdr:rowOff>
    </xdr:from>
    <xdr:to>
      <xdr:col>9</xdr:col>
      <xdr:colOff>285750</xdr:colOff>
      <xdr:row>28</xdr:row>
      <xdr:rowOff>133350</xdr:rowOff>
    </xdr:to>
    <xdr:pic>
      <xdr:nvPicPr>
        <xdr:cNvPr id="69" name="68 Imagen" descr="LOGO SEV PNG-01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674370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371475</xdr:colOff>
      <xdr:row>61</xdr:row>
      <xdr:rowOff>66675</xdr:rowOff>
    </xdr:from>
    <xdr:to>
      <xdr:col>9</xdr:col>
      <xdr:colOff>428625</xdr:colOff>
      <xdr:row>64</xdr:row>
      <xdr:rowOff>47625</xdr:rowOff>
    </xdr:to>
    <xdr:pic>
      <xdr:nvPicPr>
        <xdr:cNvPr id="70" name="69 Imagen" descr="LOGO SEV PNG-01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249680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97</xdr:row>
      <xdr:rowOff>28575</xdr:rowOff>
    </xdr:from>
    <xdr:to>
      <xdr:col>9</xdr:col>
      <xdr:colOff>285750</xdr:colOff>
      <xdr:row>100</xdr:row>
      <xdr:rowOff>9525</xdr:rowOff>
    </xdr:to>
    <xdr:pic>
      <xdr:nvPicPr>
        <xdr:cNvPr id="71" name="70 Imagen" descr="LOGO SEV PNG-01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1878330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128</xdr:row>
      <xdr:rowOff>114300</xdr:rowOff>
    </xdr:from>
    <xdr:to>
      <xdr:col>9</xdr:col>
      <xdr:colOff>285750</xdr:colOff>
      <xdr:row>131</xdr:row>
      <xdr:rowOff>95250</xdr:rowOff>
    </xdr:to>
    <xdr:pic>
      <xdr:nvPicPr>
        <xdr:cNvPr id="72" name="71 Imagen" descr="LOGO SEV PNG-0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2470785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352425</xdr:colOff>
      <xdr:row>162</xdr:row>
      <xdr:rowOff>133350</xdr:rowOff>
    </xdr:from>
    <xdr:to>
      <xdr:col>9</xdr:col>
      <xdr:colOff>409575</xdr:colOff>
      <xdr:row>165</xdr:row>
      <xdr:rowOff>114300</xdr:rowOff>
    </xdr:to>
    <xdr:pic>
      <xdr:nvPicPr>
        <xdr:cNvPr id="73" name="72 Imagen" descr="LOGO SEV PNG-01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3072765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276225</xdr:colOff>
      <xdr:row>196</xdr:row>
      <xdr:rowOff>104775</xdr:rowOff>
    </xdr:from>
    <xdr:to>
      <xdr:col>9</xdr:col>
      <xdr:colOff>333375</xdr:colOff>
      <xdr:row>199</xdr:row>
      <xdr:rowOff>85725</xdr:rowOff>
    </xdr:to>
    <xdr:pic>
      <xdr:nvPicPr>
        <xdr:cNvPr id="74" name="73 Imagen" descr="LOGO SEV PNG-01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36699825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257175</xdr:colOff>
      <xdr:row>230</xdr:row>
      <xdr:rowOff>104775</xdr:rowOff>
    </xdr:from>
    <xdr:to>
      <xdr:col>9</xdr:col>
      <xdr:colOff>314325</xdr:colOff>
      <xdr:row>233</xdr:row>
      <xdr:rowOff>85725</xdr:rowOff>
    </xdr:to>
    <xdr:pic>
      <xdr:nvPicPr>
        <xdr:cNvPr id="75" name="74 Imagen" descr="LOGO SEV PNG-01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42700575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228600</xdr:colOff>
      <xdr:row>264</xdr:row>
      <xdr:rowOff>85725</xdr:rowOff>
    </xdr:from>
    <xdr:to>
      <xdr:col>9</xdr:col>
      <xdr:colOff>285750</xdr:colOff>
      <xdr:row>267</xdr:row>
      <xdr:rowOff>66675</xdr:rowOff>
    </xdr:to>
    <xdr:pic>
      <xdr:nvPicPr>
        <xdr:cNvPr id="76" name="75 Imagen" descr="LOGO SEV PNG-01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48682275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142875</xdr:colOff>
      <xdr:row>298</xdr:row>
      <xdr:rowOff>114300</xdr:rowOff>
    </xdr:from>
    <xdr:to>
      <xdr:col>9</xdr:col>
      <xdr:colOff>200025</xdr:colOff>
      <xdr:row>301</xdr:row>
      <xdr:rowOff>95250</xdr:rowOff>
    </xdr:to>
    <xdr:pic>
      <xdr:nvPicPr>
        <xdr:cNvPr id="77" name="76 Imagen" descr="LOGO SEV PNG-01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4450" y="54711600"/>
          <a:ext cx="15430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161924</xdr:colOff>
      <xdr:row>330</xdr:row>
      <xdr:rowOff>0</xdr:rowOff>
    </xdr:from>
    <xdr:to>
      <xdr:col>3</xdr:col>
      <xdr:colOff>209549</xdr:colOff>
      <xdr:row>336</xdr:row>
      <xdr:rowOff>104775</xdr:rowOff>
    </xdr:to>
    <xdr:pic>
      <xdr:nvPicPr>
        <xdr:cNvPr id="78" name="2 Imagen" descr="LOGO SEP SOBERANA.jpg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65017650"/>
          <a:ext cx="2333625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400050</xdr:colOff>
      <xdr:row>333</xdr:row>
      <xdr:rowOff>38100</xdr:rowOff>
    </xdr:from>
    <xdr:to>
      <xdr:col>7</xdr:col>
      <xdr:colOff>133350</xdr:colOff>
      <xdr:row>336</xdr:row>
      <xdr:rowOff>133350</xdr:rowOff>
    </xdr:to>
    <xdr:sp macro="" textlink="">
      <xdr:nvSpPr>
        <xdr:cNvPr id="79" name="Text Box 5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SpPr txBox="1">
          <a:spLocks noChangeArrowheads="1"/>
        </xdr:cNvSpPr>
      </xdr:nvSpPr>
      <xdr:spPr bwMode="auto">
        <a:xfrm>
          <a:off x="2686050" y="72104250"/>
          <a:ext cx="24288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s-MX" sz="900" b="1" i="0" u="none" strike="noStrike" baseline="0">
              <a:solidFill>
                <a:srgbClr val="737373"/>
              </a:solidFill>
              <a:latin typeface="Soberana Sans Light"/>
            </a:rPr>
            <a:t>TECNOLÓGICO NACIONAL DE MÉXICO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800" b="1" i="0" u="none" strike="noStrike" baseline="0">
              <a:solidFill>
                <a:srgbClr val="737373"/>
              </a:solidFill>
              <a:latin typeface="Soberana Sans Light"/>
            </a:rPr>
            <a:t>Instituto Tecnológico Superior de Alvarado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MX" sz="700" b="0" i="0" u="none" strike="noStrike" baseline="0">
              <a:solidFill>
                <a:srgbClr val="808080"/>
              </a:solidFill>
              <a:latin typeface="Times New Roman"/>
              <a:cs typeface="Times New Roman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000"/>
            </a:lnSpc>
            <a:defRPr sz="1000"/>
          </a:pPr>
          <a:r>
            <a:rPr lang="es-MX" sz="1000" b="0" i="0" u="none" strike="noStrike" baseline="0">
              <a:solidFill>
                <a:srgbClr val="000000"/>
              </a:solidFill>
              <a:latin typeface="EurekaSans-Light"/>
            </a:rPr>
            <a:t> </a:t>
          </a:r>
          <a:endParaRPr lang="es-MX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1200"/>
            </a:lnSpc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7</xdr:col>
      <xdr:colOff>438150</xdr:colOff>
      <xdr:row>331</xdr:row>
      <xdr:rowOff>142875</xdr:rowOff>
    </xdr:from>
    <xdr:to>
      <xdr:col>9</xdr:col>
      <xdr:colOff>285750</xdr:colOff>
      <xdr:row>335</xdr:row>
      <xdr:rowOff>104775</xdr:rowOff>
    </xdr:to>
    <xdr:pic>
      <xdr:nvPicPr>
        <xdr:cNvPr id="80" name="0 Imagen" descr="SEV_horizontal.jpg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71828025"/>
          <a:ext cx="13335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638175</xdr:colOff>
      <xdr:row>332</xdr:row>
      <xdr:rowOff>9525</xdr:rowOff>
    </xdr:from>
    <xdr:to>
      <xdr:col>10</xdr:col>
      <xdr:colOff>352425</xdr:colOff>
      <xdr:row>335</xdr:row>
      <xdr:rowOff>85725</xdr:rowOff>
    </xdr:to>
    <xdr:pic>
      <xdr:nvPicPr>
        <xdr:cNvPr id="81" name="Imagen 252" descr="ITSAV logo 2014 vector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71885175"/>
          <a:ext cx="476250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0"/>
          <a:ext cx="4953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390525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42875"/>
          <a:ext cx="10858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142875</xdr:colOff>
      <xdr:row>37</xdr:row>
      <xdr:rowOff>9525</xdr:rowOff>
    </xdr:from>
    <xdr:to>
      <xdr:col>3</xdr:col>
      <xdr:colOff>333375</xdr:colOff>
      <xdr:row>43</xdr:row>
      <xdr:rowOff>19050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142875" y="5895975"/>
          <a:ext cx="1933575" cy="9239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4</xdr:col>
      <xdr:colOff>257176</xdr:colOff>
      <xdr:row>37</xdr:row>
      <xdr:rowOff>28575</xdr:rowOff>
    </xdr:from>
    <xdr:to>
      <xdr:col>6</xdr:col>
      <xdr:colOff>685800</xdr:colOff>
      <xdr:row>42</xdr:row>
      <xdr:rowOff>104775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3314701" y="5915025"/>
          <a:ext cx="1952624" cy="8382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180975</xdr:colOff>
      <xdr:row>36</xdr:row>
      <xdr:rowOff>85725</xdr:rowOff>
    </xdr:from>
    <xdr:to>
      <xdr:col>9</xdr:col>
      <xdr:colOff>752475</xdr:colOff>
      <xdr:row>42</xdr:row>
      <xdr:rowOff>66675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 txBox="1">
          <a:spLocks noChangeArrowheads="1"/>
        </xdr:cNvSpPr>
      </xdr:nvSpPr>
      <xdr:spPr bwMode="auto">
        <a:xfrm>
          <a:off x="5524500" y="5819775"/>
          <a:ext cx="2095500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ENCARGADA DE LA DIRECCION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42875"/>
          <a:ext cx="7143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34</xdr:row>
      <xdr:rowOff>9525</xdr:rowOff>
    </xdr:from>
    <xdr:to>
      <xdr:col>3</xdr:col>
      <xdr:colOff>219075</xdr:colOff>
      <xdr:row>39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38576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34</xdr:row>
      <xdr:rowOff>0</xdr:rowOff>
    </xdr:from>
    <xdr:to>
      <xdr:col>5</xdr:col>
      <xdr:colOff>438150</xdr:colOff>
      <xdr:row>39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2924176" y="3848100"/>
          <a:ext cx="259079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542925</xdr:colOff>
      <xdr:row>33</xdr:row>
      <xdr:rowOff>152400</xdr:rowOff>
    </xdr:from>
    <xdr:to>
      <xdr:col>7</xdr:col>
      <xdr:colOff>600076</xdr:colOff>
      <xdr:row>39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 txBox="1">
          <a:spLocks noChangeArrowheads="1"/>
        </xdr:cNvSpPr>
      </xdr:nvSpPr>
      <xdr:spPr bwMode="auto">
        <a:xfrm>
          <a:off x="5619750" y="3810000"/>
          <a:ext cx="2124076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0" y="142875"/>
          <a:ext cx="71437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23</xdr:row>
      <xdr:rowOff>9525</xdr:rowOff>
    </xdr:from>
    <xdr:to>
      <xdr:col>3</xdr:col>
      <xdr:colOff>219075</xdr:colOff>
      <xdr:row>28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9531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23</xdr:row>
      <xdr:rowOff>0</xdr:rowOff>
    </xdr:from>
    <xdr:to>
      <xdr:col>5</xdr:col>
      <xdr:colOff>438150</xdr:colOff>
      <xdr:row>28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2924176" y="5943600"/>
          <a:ext cx="259079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ING.JAVIER MENDOZA MARTINEZ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542925</xdr:colOff>
      <xdr:row>22</xdr:row>
      <xdr:rowOff>152400</xdr:rowOff>
    </xdr:from>
    <xdr:to>
      <xdr:col>7</xdr:col>
      <xdr:colOff>600076</xdr:colOff>
      <xdr:row>28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5619750" y="5905500"/>
          <a:ext cx="2124076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28575</xdr:colOff>
      <xdr:row>2</xdr:row>
      <xdr:rowOff>161925</xdr:rowOff>
    </xdr:from>
    <xdr:to>
      <xdr:col>4</xdr:col>
      <xdr:colOff>723900</xdr:colOff>
      <xdr:row>5</xdr:row>
      <xdr:rowOff>95251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5" y="542925"/>
          <a:ext cx="695325" cy="50482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66676</xdr:colOff>
      <xdr:row>3</xdr:row>
      <xdr:rowOff>19051</xdr:rowOff>
    </xdr:from>
    <xdr:to>
      <xdr:col>3</xdr:col>
      <xdr:colOff>47625</xdr:colOff>
      <xdr:row>5</xdr:row>
      <xdr:rowOff>133350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5116" t="13440" r="32283" b="78160"/>
        <a:stretch>
          <a:fillRect/>
        </a:stretch>
      </xdr:blipFill>
      <xdr:spPr bwMode="auto">
        <a:xfrm>
          <a:off x="1590676" y="590551"/>
          <a:ext cx="742949" cy="49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57151</xdr:colOff>
      <xdr:row>3</xdr:row>
      <xdr:rowOff>9527</xdr:rowOff>
    </xdr:from>
    <xdr:to>
      <xdr:col>3</xdr:col>
      <xdr:colOff>714375</xdr:colOff>
      <xdr:row>5</xdr:row>
      <xdr:rowOff>114301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800" t="18480" r="60365" b="68080"/>
        <a:stretch>
          <a:fillRect/>
        </a:stretch>
      </xdr:blipFill>
      <xdr:spPr bwMode="auto">
        <a:xfrm>
          <a:off x="2343151" y="581027"/>
          <a:ext cx="657224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704852</xdr:colOff>
      <xdr:row>3</xdr:row>
      <xdr:rowOff>47625</xdr:rowOff>
    </xdr:from>
    <xdr:to>
      <xdr:col>5</xdr:col>
      <xdr:colOff>733426</xdr:colOff>
      <xdr:row>6</xdr:row>
      <xdr:rowOff>0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8242" t="13440" r="21783" b="78160"/>
        <a:stretch>
          <a:fillRect/>
        </a:stretch>
      </xdr:blipFill>
      <xdr:spPr bwMode="auto">
        <a:xfrm>
          <a:off x="3752852" y="619125"/>
          <a:ext cx="790574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</xdr:colOff>
      <xdr:row>26</xdr:row>
      <xdr:rowOff>161925</xdr:rowOff>
    </xdr:from>
    <xdr:to>
      <xdr:col>4</xdr:col>
      <xdr:colOff>723900</xdr:colOff>
      <xdr:row>29</xdr:row>
      <xdr:rowOff>95251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6575" y="542925"/>
          <a:ext cx="695325" cy="504826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</xdr:pic>
    <xdr:clientData/>
  </xdr:twoCellAnchor>
  <xdr:twoCellAnchor>
    <xdr:from>
      <xdr:col>2</xdr:col>
      <xdr:colOff>66676</xdr:colOff>
      <xdr:row>27</xdr:row>
      <xdr:rowOff>19051</xdr:rowOff>
    </xdr:from>
    <xdr:to>
      <xdr:col>3</xdr:col>
      <xdr:colOff>47625</xdr:colOff>
      <xdr:row>29</xdr:row>
      <xdr:rowOff>133350</xdr:rowOff>
    </xdr:to>
    <xdr:pic>
      <xdr:nvPicPr>
        <xdr:cNvPr id="7" name="Imagen 1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5116" t="13440" r="32283" b="78160"/>
        <a:stretch>
          <a:fillRect/>
        </a:stretch>
      </xdr:blipFill>
      <xdr:spPr bwMode="auto">
        <a:xfrm>
          <a:off x="1590676" y="590551"/>
          <a:ext cx="742949" cy="49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57151</xdr:colOff>
      <xdr:row>27</xdr:row>
      <xdr:rowOff>9527</xdr:rowOff>
    </xdr:from>
    <xdr:to>
      <xdr:col>3</xdr:col>
      <xdr:colOff>714375</xdr:colOff>
      <xdr:row>29</xdr:row>
      <xdr:rowOff>114301</xdr:rowOff>
    </xdr:to>
    <xdr:pic>
      <xdr:nvPicPr>
        <xdr:cNvPr id="8" name="Imagen 3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16800" t="18480" r="60365" b="68080"/>
        <a:stretch>
          <a:fillRect/>
        </a:stretch>
      </xdr:blipFill>
      <xdr:spPr bwMode="auto">
        <a:xfrm>
          <a:off x="2343151" y="581027"/>
          <a:ext cx="657224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704852</xdr:colOff>
      <xdr:row>27</xdr:row>
      <xdr:rowOff>47625</xdr:rowOff>
    </xdr:from>
    <xdr:to>
      <xdr:col>5</xdr:col>
      <xdr:colOff>733426</xdr:colOff>
      <xdr:row>30</xdr:row>
      <xdr:rowOff>0</xdr:rowOff>
    </xdr:to>
    <xdr:pic>
      <xdr:nvPicPr>
        <xdr:cNvPr id="9" name="Imagen 2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68242" t="13440" r="21783" b="78160"/>
        <a:stretch>
          <a:fillRect/>
        </a:stretch>
      </xdr:blipFill>
      <xdr:spPr bwMode="auto">
        <a:xfrm>
          <a:off x="3752852" y="619125"/>
          <a:ext cx="790574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16" name="15 Imagen" descr="ITSAV logo 2015 vector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17" name="16 Imagen" descr="SEP logo-01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2857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390525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18" name="17 Imagen" descr="LOGO SEV PNG-01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35</xdr:row>
      <xdr:rowOff>9525</xdr:rowOff>
    </xdr:from>
    <xdr:to>
      <xdr:col>3</xdr:col>
      <xdr:colOff>219075</xdr:colOff>
      <xdr:row>40</xdr:row>
      <xdr:rowOff>0</xdr:rowOff>
    </xdr:to>
    <xdr:sp macro="" textlink="" fLocksText="0">
      <xdr:nvSpPr>
        <xdr:cNvPr id="20" name="Text Box 3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 txBox="1">
          <a:spLocks noChangeArrowheads="1"/>
        </xdr:cNvSpPr>
      </xdr:nvSpPr>
      <xdr:spPr bwMode="auto">
        <a:xfrm>
          <a:off x="171450" y="53816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1</xdr:colOff>
      <xdr:row>35</xdr:row>
      <xdr:rowOff>28575</xdr:rowOff>
    </xdr:from>
    <xdr:to>
      <xdr:col>4</xdr:col>
      <xdr:colOff>1143000</xdr:colOff>
      <xdr:row>40</xdr:row>
      <xdr:rowOff>28575</xdr:rowOff>
    </xdr:to>
    <xdr:sp macro="" textlink="" fLocksText="0">
      <xdr:nvSpPr>
        <xdr:cNvPr id="22" name="Text Box 4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 txBox="1">
          <a:spLocks noChangeArrowheads="1"/>
        </xdr:cNvSpPr>
      </xdr:nvSpPr>
      <xdr:spPr bwMode="auto">
        <a:xfrm>
          <a:off x="2571751" y="5962650"/>
          <a:ext cx="245744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1238250</xdr:colOff>
      <xdr:row>35</xdr:row>
      <xdr:rowOff>9525</xdr:rowOff>
    </xdr:from>
    <xdr:to>
      <xdr:col>7</xdr:col>
      <xdr:colOff>314325</xdr:colOff>
      <xdr:row>40</xdr:row>
      <xdr:rowOff>19050</xdr:rowOff>
    </xdr:to>
    <xdr:sp macro="" textlink="" fLocksText="0">
      <xdr:nvSpPr>
        <xdr:cNvPr id="23" name="Text Box 5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5124450" y="5943600"/>
          <a:ext cx="2095500" cy="9620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0</xdr:rowOff>
    </xdr:from>
    <xdr:to>
      <xdr:col>8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390525</xdr:colOff>
      <xdr:row>0</xdr:row>
      <xdr:rowOff>142875</xdr:rowOff>
    </xdr:from>
    <xdr:to>
      <xdr:col>7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20</xdr:row>
      <xdr:rowOff>9525</xdr:rowOff>
    </xdr:from>
    <xdr:to>
      <xdr:col>3</xdr:col>
      <xdr:colOff>219075</xdr:colOff>
      <xdr:row>25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816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20</xdr:row>
      <xdr:rowOff>0</xdr:rowOff>
    </xdr:from>
    <xdr:to>
      <xdr:col>5</xdr:col>
      <xdr:colOff>438150</xdr:colOff>
      <xdr:row>25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924176" y="5372100"/>
          <a:ext cx="259079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28575</xdr:colOff>
      <xdr:row>19</xdr:row>
      <xdr:rowOff>152400</xdr:rowOff>
    </xdr:from>
    <xdr:to>
      <xdr:col>8</xdr:col>
      <xdr:colOff>600075</xdr:colOff>
      <xdr:row>25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5867400" y="5334000"/>
          <a:ext cx="2095500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3</xdr:col>
      <xdr:colOff>219075</xdr:colOff>
      <xdr:row>38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816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33</xdr:row>
      <xdr:rowOff>0</xdr:rowOff>
    </xdr:from>
    <xdr:to>
      <xdr:col>5</xdr:col>
      <xdr:colOff>438150</xdr:colOff>
      <xdr:row>38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2924176" y="5372100"/>
          <a:ext cx="259079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542925</xdr:colOff>
      <xdr:row>32</xdr:row>
      <xdr:rowOff>152400</xdr:rowOff>
    </xdr:from>
    <xdr:to>
      <xdr:col>7</xdr:col>
      <xdr:colOff>600076</xdr:colOff>
      <xdr:row>38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5619750" y="5715000"/>
          <a:ext cx="2124076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123825</xdr:colOff>
      <xdr:row>0</xdr:row>
      <xdr:rowOff>0</xdr:rowOff>
    </xdr:from>
    <xdr:to>
      <xdr:col>6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352425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990599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0</xdr:row>
      <xdr:rowOff>142875</xdr:rowOff>
    </xdr:from>
    <xdr:to>
      <xdr:col>5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27</xdr:row>
      <xdr:rowOff>9525</xdr:rowOff>
    </xdr:from>
    <xdr:to>
      <xdr:col>2</xdr:col>
      <xdr:colOff>1762125</xdr:colOff>
      <xdr:row>32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181600"/>
          <a:ext cx="2514600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114301</xdr:colOff>
      <xdr:row>27</xdr:row>
      <xdr:rowOff>0</xdr:rowOff>
    </xdr:from>
    <xdr:to>
      <xdr:col>4</xdr:col>
      <xdr:colOff>952500</xdr:colOff>
      <xdr:row>32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867026" y="5172075"/>
          <a:ext cx="264794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1009651</xdr:colOff>
      <xdr:row>26</xdr:row>
      <xdr:rowOff>152400</xdr:rowOff>
    </xdr:from>
    <xdr:to>
      <xdr:col>7</xdr:col>
      <xdr:colOff>238126</xdr:colOff>
      <xdr:row>32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5572126" y="5324475"/>
          <a:ext cx="2038350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123825</xdr:colOff>
      <xdr:row>0</xdr:row>
      <xdr:rowOff>0</xdr:rowOff>
    </xdr:from>
    <xdr:to>
      <xdr:col>8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390525</xdr:colOff>
      <xdr:row>0</xdr:row>
      <xdr:rowOff>142875</xdr:rowOff>
    </xdr:from>
    <xdr:to>
      <xdr:col>7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21</xdr:row>
      <xdr:rowOff>9525</xdr:rowOff>
    </xdr:from>
    <xdr:to>
      <xdr:col>3</xdr:col>
      <xdr:colOff>219075</xdr:colOff>
      <xdr:row>26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81625"/>
          <a:ext cx="2619375" cy="9429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21</xdr:row>
      <xdr:rowOff>0</xdr:rowOff>
    </xdr:from>
    <xdr:to>
      <xdr:col>5</xdr:col>
      <xdr:colOff>438150</xdr:colOff>
      <xdr:row>26</xdr:row>
      <xdr:rowOff>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2924176" y="5372100"/>
          <a:ext cx="2590799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28575</xdr:colOff>
      <xdr:row>20</xdr:row>
      <xdr:rowOff>152400</xdr:rowOff>
    </xdr:from>
    <xdr:to>
      <xdr:col>8</xdr:col>
      <xdr:colOff>752475</xdr:colOff>
      <xdr:row>26</xdr:row>
      <xdr:rowOff>9525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5934075" y="4733925"/>
          <a:ext cx="2076450" cy="10001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0"/>
          <a:ext cx="4953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390525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2875"/>
          <a:ext cx="108585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33</xdr:row>
      <xdr:rowOff>9525</xdr:rowOff>
    </xdr:from>
    <xdr:to>
      <xdr:col>3</xdr:col>
      <xdr:colOff>219075</xdr:colOff>
      <xdr:row>38</xdr:row>
      <xdr:rowOff>133350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43525"/>
          <a:ext cx="2076450" cy="88582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33</xdr:row>
      <xdr:rowOff>0</xdr:rowOff>
    </xdr:from>
    <xdr:to>
      <xdr:col>5</xdr:col>
      <xdr:colOff>228600</xdr:colOff>
      <xdr:row>38</xdr:row>
      <xdr:rowOff>142874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381251" y="5333999"/>
          <a:ext cx="1952624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161925</xdr:colOff>
      <xdr:row>33</xdr:row>
      <xdr:rowOff>0</xdr:rowOff>
    </xdr:from>
    <xdr:to>
      <xdr:col>8</xdr:col>
      <xdr:colOff>733425</xdr:colOff>
      <xdr:row>39</xdr:row>
      <xdr:rowOff>0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5029200" y="5334000"/>
          <a:ext cx="209550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0"/>
          <a:ext cx="4953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390525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42875"/>
          <a:ext cx="10858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32</xdr:row>
      <xdr:rowOff>9525</xdr:rowOff>
    </xdr:from>
    <xdr:to>
      <xdr:col>3</xdr:col>
      <xdr:colOff>219075</xdr:colOff>
      <xdr:row>38</xdr:row>
      <xdr:rowOff>9525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43525"/>
          <a:ext cx="1962150" cy="9144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32</xdr:row>
      <xdr:rowOff>0</xdr:rowOff>
    </xdr:from>
    <xdr:to>
      <xdr:col>5</xdr:col>
      <xdr:colOff>228600</xdr:colOff>
      <xdr:row>38</xdr:row>
      <xdr:rowOff>57150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2266951" y="5334000"/>
          <a:ext cx="2057399" cy="9715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161925</xdr:colOff>
      <xdr:row>32</xdr:row>
      <xdr:rowOff>0</xdr:rowOff>
    </xdr:from>
    <xdr:to>
      <xdr:col>8</xdr:col>
      <xdr:colOff>733425</xdr:colOff>
      <xdr:row>38</xdr:row>
      <xdr:rowOff>114300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019675" y="5334000"/>
          <a:ext cx="2095500" cy="10287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GENERAL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123825</xdr:colOff>
      <xdr:row>0</xdr:row>
      <xdr:rowOff>0</xdr:rowOff>
    </xdr:from>
    <xdr:to>
      <xdr:col>7</xdr:col>
      <xdr:colOff>619125</xdr:colOff>
      <xdr:row>2</xdr:row>
      <xdr:rowOff>152400</xdr:rowOff>
    </xdr:to>
    <xdr:pic>
      <xdr:nvPicPr>
        <xdr:cNvPr id="2" name="1 Imagen" descr="ITSAV logo 2015 vector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0"/>
          <a:ext cx="495300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123826</xdr:colOff>
      <xdr:row>0</xdr:row>
      <xdr:rowOff>95250</xdr:rowOff>
    </xdr:from>
    <xdr:to>
      <xdr:col>2</xdr:col>
      <xdr:colOff>495300</xdr:colOff>
      <xdr:row>3</xdr:row>
      <xdr:rowOff>66675</xdr:rowOff>
    </xdr:to>
    <xdr:pic>
      <xdr:nvPicPr>
        <xdr:cNvPr id="3" name="2 Imagen" descr="SEP logo-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95250"/>
          <a:ext cx="1133474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390525</xdr:colOff>
      <xdr:row>0</xdr:row>
      <xdr:rowOff>142875</xdr:rowOff>
    </xdr:from>
    <xdr:to>
      <xdr:col>6</xdr:col>
      <xdr:colOff>714375</xdr:colOff>
      <xdr:row>3</xdr:row>
      <xdr:rowOff>28575</xdr:rowOff>
    </xdr:to>
    <xdr:pic>
      <xdr:nvPicPr>
        <xdr:cNvPr id="4" name="3 Imagen" descr="LOGO SEV PNG-01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142875"/>
          <a:ext cx="10858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39</xdr:row>
      <xdr:rowOff>9525</xdr:rowOff>
    </xdr:from>
    <xdr:to>
      <xdr:col>3</xdr:col>
      <xdr:colOff>219075</xdr:colOff>
      <xdr:row>45</xdr:row>
      <xdr:rowOff>0</xdr:rowOff>
    </xdr:to>
    <xdr:sp macro="" textlink="" fLocksText="0">
      <xdr:nvSpPr>
        <xdr:cNvPr id="5" name="Text Box 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71450" y="5343525"/>
          <a:ext cx="2343150" cy="904875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JEFE DE RECURSOS FINANCIEROS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L.C. ELIZABETH RAMIREZ DOMINGUEZ</a:t>
          </a:r>
        </a:p>
      </xdr:txBody>
    </xdr:sp>
    <xdr:clientData/>
  </xdr:twoCellAnchor>
  <xdr:twoCellAnchor>
    <xdr:from>
      <xdr:col>3</xdr:col>
      <xdr:colOff>352426</xdr:colOff>
      <xdr:row>39</xdr:row>
      <xdr:rowOff>0</xdr:rowOff>
    </xdr:from>
    <xdr:to>
      <xdr:col>5</xdr:col>
      <xdr:colOff>228600</xdr:colOff>
      <xdr:row>44</xdr:row>
      <xdr:rowOff>133350</xdr:rowOff>
    </xdr:to>
    <xdr:sp macro="" textlink="" fLocksText="0">
      <xdr:nvSpPr>
        <xdr:cNvPr id="6" name="Text Box 4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2647951" y="5334000"/>
          <a:ext cx="1952624" cy="89535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VERIFICÓ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SUBDIRECTOR ADMINISTRATIVO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M.A. ARMANDO LOBOS VALDEZ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161925</xdr:colOff>
      <xdr:row>39</xdr:row>
      <xdr:rowOff>0</xdr:rowOff>
    </xdr:from>
    <xdr:to>
      <xdr:col>8</xdr:col>
      <xdr:colOff>733425</xdr:colOff>
      <xdr:row>45</xdr:row>
      <xdr:rowOff>38100</xdr:rowOff>
    </xdr:to>
    <xdr:sp macro="" textlink="" fLocksText="0">
      <xdr:nvSpPr>
        <xdr:cNvPr id="7" name="Text Box 5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5295900" y="5334000"/>
          <a:ext cx="2095500" cy="952500"/>
        </a:xfrm>
        <a:prstGeom prst="rect">
          <a:avLst/>
        </a:prstGeom>
        <a:noFill/>
        <a:ln w="9525">
          <a:noFill/>
          <a:round/>
          <a:headEnd/>
          <a:tailEnd/>
        </a:ln>
        <a:effectLst/>
      </xdr:spPr>
      <xdr:txBody>
        <a:bodyPr vertOverflow="clip" wrap="square" lIns="20160" tIns="20160" rIns="20160" bIns="2016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AUTORIZÓ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ENCARGADA DE LA DIRECCION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_______________________________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DRA. JUSTINIANA GUTIERREZ LAGUNES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35"/>
  <sheetViews>
    <sheetView workbookViewId="0">
      <selection activeCell="L13" sqref="L13"/>
    </sheetView>
  </sheetViews>
  <sheetFormatPr baseColWidth="10" defaultRowHeight="15"/>
  <cols>
    <col min="4" max="4" width="8.7109375" customWidth="1"/>
    <col min="6" max="6" width="8.85546875" customWidth="1"/>
    <col min="8" max="8" width="8.42578125" customWidth="1"/>
    <col min="9" max="9" width="13.85546875" customWidth="1"/>
  </cols>
  <sheetData>
    <row r="1" spans="1:11">
      <c r="A1" s="40"/>
      <c r="B1" s="41"/>
      <c r="C1" s="41"/>
      <c r="D1" s="41"/>
      <c r="E1" s="41"/>
      <c r="F1" s="41"/>
      <c r="G1" s="41"/>
      <c r="H1" s="41"/>
      <c r="I1" s="41"/>
      <c r="J1" s="41"/>
      <c r="K1" s="42"/>
    </row>
    <row r="2" spans="1:11">
      <c r="A2" s="4"/>
      <c r="B2" s="5"/>
      <c r="C2" s="5"/>
      <c r="D2" s="5"/>
      <c r="E2" s="5"/>
      <c r="F2" s="5"/>
      <c r="G2" s="5"/>
      <c r="H2" s="5"/>
      <c r="I2" s="5"/>
      <c r="J2" s="5"/>
      <c r="K2" s="6"/>
    </row>
    <row r="3" spans="1:11">
      <c r="A3" s="4"/>
      <c r="B3" s="5"/>
      <c r="C3" s="5"/>
      <c r="D3" s="5"/>
      <c r="E3" s="5"/>
      <c r="F3" s="5"/>
      <c r="G3" s="5"/>
      <c r="H3" s="5"/>
      <c r="I3" s="5"/>
      <c r="J3" s="5"/>
      <c r="K3" s="6"/>
    </row>
    <row r="4" spans="1:11">
      <c r="A4" s="4"/>
      <c r="B4" s="5"/>
      <c r="C4" s="5"/>
      <c r="D4" s="5"/>
      <c r="E4" s="5"/>
      <c r="F4" s="5"/>
      <c r="G4" s="5"/>
      <c r="H4" s="5"/>
      <c r="I4" s="5"/>
      <c r="J4" s="5"/>
      <c r="K4" s="6"/>
    </row>
    <row r="5" spans="1:11">
      <c r="A5" s="4"/>
      <c r="B5" s="5"/>
      <c r="C5" s="5"/>
      <c r="D5" s="5"/>
      <c r="E5" s="5"/>
      <c r="F5" s="5"/>
      <c r="G5" s="5"/>
      <c r="H5" s="5"/>
      <c r="I5" s="5"/>
      <c r="J5" s="5"/>
      <c r="K5" s="6"/>
    </row>
    <row r="6" spans="1:11">
      <c r="A6" s="4"/>
      <c r="B6" s="5"/>
      <c r="C6" s="5"/>
      <c r="D6" s="5"/>
      <c r="E6" s="5"/>
      <c r="F6" s="5"/>
      <c r="G6" s="5"/>
      <c r="H6" s="5"/>
      <c r="I6" s="5"/>
      <c r="J6" s="5"/>
      <c r="K6" s="6"/>
    </row>
    <row r="7" spans="1:11">
      <c r="A7" s="4"/>
      <c r="B7" s="5"/>
      <c r="C7" s="5"/>
      <c r="D7" s="5"/>
      <c r="E7" s="5"/>
      <c r="F7" s="5"/>
      <c r="G7" s="5"/>
      <c r="H7" s="5"/>
      <c r="I7" s="5"/>
      <c r="J7" s="5"/>
      <c r="K7" s="6"/>
    </row>
    <row r="8" spans="1:11">
      <c r="A8" s="4"/>
      <c r="B8" s="5"/>
      <c r="C8" s="5"/>
      <c r="D8" s="5"/>
      <c r="E8" s="5"/>
      <c r="F8" s="5"/>
      <c r="G8" s="5"/>
      <c r="H8" s="5"/>
      <c r="I8" s="5"/>
      <c r="J8" s="5"/>
      <c r="K8" s="6"/>
    </row>
    <row r="9" spans="1:11">
      <c r="A9" s="210" t="s">
        <v>4</v>
      </c>
      <c r="B9" s="211"/>
      <c r="C9" s="211"/>
      <c r="D9" s="211"/>
      <c r="E9" s="211"/>
      <c r="F9" s="211"/>
      <c r="G9" s="211"/>
      <c r="H9" s="211"/>
      <c r="I9" s="211"/>
      <c r="J9" s="211"/>
      <c r="K9" s="212"/>
    </row>
    <row r="10" spans="1:11">
      <c r="A10" s="210"/>
      <c r="B10" s="211"/>
      <c r="C10" s="211"/>
      <c r="D10" s="211"/>
      <c r="E10" s="211"/>
      <c r="F10" s="211"/>
      <c r="G10" s="211"/>
      <c r="H10" s="211"/>
      <c r="I10" s="211"/>
      <c r="J10" s="211"/>
      <c r="K10" s="212"/>
    </row>
    <row r="11" spans="1:11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2"/>
    </row>
    <row r="12" spans="1:11">
      <c r="A12" s="210"/>
      <c r="B12" s="211"/>
      <c r="C12" s="211"/>
      <c r="D12" s="211"/>
      <c r="E12" s="211"/>
      <c r="F12" s="211"/>
      <c r="G12" s="211"/>
      <c r="H12" s="211"/>
      <c r="I12" s="211"/>
      <c r="J12" s="211"/>
      <c r="K12" s="212"/>
    </row>
    <row r="13" spans="1:11">
      <c r="A13" s="4"/>
      <c r="B13" s="5"/>
      <c r="C13" s="5"/>
      <c r="D13" s="5"/>
      <c r="E13" s="5"/>
      <c r="F13" s="5"/>
      <c r="G13" s="5"/>
      <c r="H13" s="5"/>
      <c r="I13" s="5"/>
      <c r="J13" s="5"/>
      <c r="K13" s="6"/>
    </row>
    <row r="14" spans="1:11" ht="42.75">
      <c r="A14" s="213" t="s">
        <v>27</v>
      </c>
      <c r="B14" s="214"/>
      <c r="C14" s="214"/>
      <c r="D14" s="214"/>
      <c r="E14" s="214"/>
      <c r="F14" s="214"/>
      <c r="G14" s="214"/>
      <c r="H14" s="214"/>
      <c r="I14" s="214"/>
      <c r="J14" s="214"/>
      <c r="K14" s="215"/>
    </row>
    <row r="15" spans="1:11">
      <c r="A15" s="4"/>
      <c r="B15" s="5"/>
      <c r="C15" s="5"/>
      <c r="D15" s="5"/>
      <c r="E15" s="5"/>
      <c r="F15" s="5"/>
      <c r="G15" s="5"/>
      <c r="H15" s="5"/>
      <c r="I15" s="5"/>
      <c r="J15" s="5"/>
      <c r="K15" s="6"/>
    </row>
    <row r="16" spans="1:11" ht="41.25">
      <c r="A16" s="216" t="s">
        <v>141</v>
      </c>
      <c r="B16" s="217"/>
      <c r="C16" s="217"/>
      <c r="D16" s="217"/>
      <c r="E16" s="217"/>
      <c r="F16" s="217"/>
      <c r="G16" s="217"/>
      <c r="H16" s="217"/>
      <c r="I16" s="217"/>
      <c r="J16" s="217"/>
      <c r="K16" s="218"/>
    </row>
    <row r="17" spans="1:16" ht="42.75">
      <c r="A17" s="219" t="s">
        <v>140</v>
      </c>
      <c r="B17" s="220"/>
      <c r="C17" s="220"/>
      <c r="D17" s="220"/>
      <c r="E17" s="220"/>
      <c r="F17" s="220"/>
      <c r="G17" s="220"/>
      <c r="H17" s="220"/>
      <c r="I17" s="220"/>
      <c r="J17" s="220"/>
      <c r="K17" s="221"/>
      <c r="P17" t="s">
        <v>105</v>
      </c>
    </row>
    <row r="18" spans="1:16" ht="37.5">
      <c r="A18" s="43"/>
      <c r="B18" s="44"/>
      <c r="C18" s="44"/>
      <c r="D18" s="44"/>
      <c r="E18" s="44"/>
      <c r="F18" s="44"/>
      <c r="G18" s="44"/>
      <c r="H18" s="44"/>
      <c r="I18" s="44"/>
      <c r="J18" s="44"/>
      <c r="K18" s="45"/>
    </row>
    <row r="19" spans="1:16">
      <c r="A19" s="222"/>
      <c r="B19" s="223"/>
      <c r="C19" s="223"/>
      <c r="D19" s="223"/>
      <c r="E19" s="223"/>
      <c r="F19" s="223"/>
      <c r="G19" s="223"/>
      <c r="H19" s="223"/>
      <c r="I19" s="223"/>
      <c r="J19" s="223"/>
      <c r="K19" s="224"/>
    </row>
    <row r="20" spans="1:16">
      <c r="A20" s="222"/>
      <c r="B20" s="223"/>
      <c r="C20" s="223"/>
      <c r="D20" s="223"/>
      <c r="E20" s="223"/>
      <c r="F20" s="223"/>
      <c r="G20" s="223"/>
      <c r="H20" s="223"/>
      <c r="I20" s="223"/>
      <c r="J20" s="223"/>
      <c r="K20" s="224"/>
    </row>
    <row r="21" spans="1:16">
      <c r="A21" s="222"/>
      <c r="B21" s="223"/>
      <c r="C21" s="223"/>
      <c r="D21" s="223"/>
      <c r="E21" s="223"/>
      <c r="F21" s="223"/>
      <c r="G21" s="223"/>
      <c r="H21" s="223"/>
      <c r="I21" s="223"/>
      <c r="J21" s="223"/>
      <c r="K21" s="224"/>
    </row>
    <row r="22" spans="1:16">
      <c r="A22" s="222"/>
      <c r="B22" s="223"/>
      <c r="C22" s="223"/>
      <c r="D22" s="223"/>
      <c r="E22" s="223"/>
      <c r="F22" s="223"/>
      <c r="G22" s="223"/>
      <c r="H22" s="223"/>
      <c r="I22" s="223"/>
      <c r="J22" s="223"/>
      <c r="K22" s="224"/>
    </row>
    <row r="23" spans="1:16" ht="44.25">
      <c r="A23" s="49"/>
      <c r="B23" s="50"/>
      <c r="C23" s="50"/>
      <c r="D23" s="50"/>
      <c r="E23" s="50"/>
      <c r="F23" s="50"/>
      <c r="G23" s="50"/>
      <c r="H23" s="50"/>
      <c r="I23" s="50"/>
      <c r="J23" s="50"/>
      <c r="K23" s="51"/>
    </row>
    <row r="24" spans="1:16">
      <c r="A24" s="4"/>
      <c r="B24" s="5"/>
      <c r="C24" s="5"/>
      <c r="D24" s="5"/>
      <c r="E24" s="5"/>
      <c r="F24" s="5"/>
      <c r="G24" s="5"/>
      <c r="H24" s="5"/>
      <c r="I24" s="5"/>
      <c r="J24" s="5"/>
      <c r="K24" s="6"/>
    </row>
    <row r="25" spans="1:16" ht="15.75" thickBot="1">
      <c r="A25" s="46"/>
      <c r="B25" s="47"/>
      <c r="C25" s="47"/>
      <c r="D25" s="47"/>
      <c r="E25" s="47"/>
      <c r="F25" s="47"/>
      <c r="G25" s="47"/>
      <c r="H25" s="47"/>
      <c r="I25" s="47"/>
      <c r="J25" s="47"/>
      <c r="K25" s="48"/>
    </row>
    <row r="26" spans="1:16">
      <c r="A26" s="40"/>
      <c r="B26" s="41"/>
      <c r="C26" s="41"/>
      <c r="D26" s="41"/>
      <c r="E26" s="41"/>
      <c r="F26" s="41"/>
      <c r="G26" s="41"/>
      <c r="H26" s="41"/>
      <c r="I26" s="41"/>
      <c r="J26" s="41"/>
      <c r="K26" s="42"/>
    </row>
    <row r="27" spans="1:16">
      <c r="A27" s="4"/>
      <c r="B27" s="5"/>
      <c r="C27" s="5"/>
      <c r="D27" s="5"/>
      <c r="E27" s="5"/>
      <c r="F27" s="5"/>
      <c r="G27" s="5"/>
      <c r="H27" s="5"/>
      <c r="I27" s="5"/>
      <c r="J27" s="5"/>
      <c r="K27" s="6"/>
    </row>
    <row r="28" spans="1:16">
      <c r="A28" s="4"/>
      <c r="B28" s="5"/>
      <c r="C28" s="5"/>
      <c r="D28" s="5"/>
      <c r="E28" s="5"/>
      <c r="F28" s="5"/>
      <c r="G28" s="5"/>
      <c r="H28" s="5"/>
      <c r="I28" s="5"/>
      <c r="J28" s="5"/>
      <c r="K28" s="6"/>
    </row>
    <row r="29" spans="1:16">
      <c r="A29" s="4"/>
      <c r="B29" s="5"/>
      <c r="C29" s="5"/>
      <c r="D29" s="5"/>
      <c r="E29" s="5"/>
      <c r="F29" s="5"/>
      <c r="G29" s="5"/>
      <c r="H29" s="5"/>
      <c r="I29" s="5"/>
      <c r="J29" s="5"/>
      <c r="K29" s="6"/>
    </row>
    <row r="30" spans="1:16">
      <c r="A30" s="4"/>
      <c r="B30" s="5"/>
      <c r="C30" s="5"/>
      <c r="D30" s="5"/>
      <c r="E30" s="5"/>
      <c r="F30" s="5"/>
      <c r="G30" s="5"/>
      <c r="H30" s="5"/>
      <c r="I30" s="5"/>
      <c r="J30" s="5"/>
      <c r="K30" s="6"/>
    </row>
    <row r="31" spans="1:16">
      <c r="A31" s="4"/>
      <c r="B31" s="5"/>
      <c r="C31" s="5"/>
      <c r="D31" s="5"/>
      <c r="E31" s="5"/>
      <c r="F31" s="5"/>
      <c r="G31" s="5"/>
      <c r="H31" s="5"/>
      <c r="I31" s="5"/>
      <c r="J31" s="5"/>
      <c r="K31" s="6"/>
    </row>
    <row r="32" spans="1:16">
      <c r="A32" s="225" t="s">
        <v>4</v>
      </c>
      <c r="B32" s="226"/>
      <c r="C32" s="226"/>
      <c r="D32" s="226"/>
      <c r="E32" s="226"/>
      <c r="F32" s="226"/>
      <c r="G32" s="226"/>
      <c r="H32" s="226"/>
      <c r="I32" s="226"/>
      <c r="J32" s="226"/>
      <c r="K32" s="227"/>
    </row>
    <row r="33" spans="1:11">
      <c r="A33" s="225"/>
      <c r="B33" s="226"/>
      <c r="C33" s="226"/>
      <c r="D33" s="226"/>
      <c r="E33" s="226"/>
      <c r="F33" s="226"/>
      <c r="G33" s="226"/>
      <c r="H33" s="226"/>
      <c r="I33" s="226"/>
      <c r="J33" s="226"/>
      <c r="K33" s="227"/>
    </row>
    <row r="34" spans="1:11">
      <c r="A34" s="225"/>
      <c r="B34" s="226"/>
      <c r="C34" s="226"/>
      <c r="D34" s="226"/>
      <c r="E34" s="226"/>
      <c r="F34" s="226"/>
      <c r="G34" s="226"/>
      <c r="H34" s="226"/>
      <c r="I34" s="226"/>
      <c r="J34" s="226"/>
      <c r="K34" s="227"/>
    </row>
    <row r="35" spans="1:11">
      <c r="A35" s="225"/>
      <c r="B35" s="226"/>
      <c r="C35" s="226"/>
      <c r="D35" s="226"/>
      <c r="E35" s="226"/>
      <c r="F35" s="226"/>
      <c r="G35" s="226"/>
      <c r="H35" s="226"/>
      <c r="I35" s="226"/>
      <c r="J35" s="226"/>
      <c r="K35" s="227"/>
    </row>
    <row r="36" spans="1:11">
      <c r="A36" s="4"/>
      <c r="B36" s="5"/>
      <c r="C36" s="5"/>
      <c r="D36" s="5"/>
      <c r="E36" s="5"/>
      <c r="F36" s="5"/>
      <c r="G36" s="5"/>
      <c r="H36" s="5"/>
      <c r="I36" s="5"/>
      <c r="J36" s="5"/>
      <c r="K36" s="6"/>
    </row>
    <row r="37" spans="1:11">
      <c r="A37" s="4"/>
      <c r="B37" s="5"/>
      <c r="C37" s="5"/>
      <c r="D37" s="5"/>
      <c r="E37" s="5"/>
      <c r="F37" s="5"/>
      <c r="G37" s="5"/>
      <c r="H37" s="5"/>
      <c r="I37" s="5"/>
      <c r="J37" s="5"/>
      <c r="K37" s="6"/>
    </row>
    <row r="38" spans="1:11">
      <c r="A38" s="4"/>
      <c r="B38" s="5"/>
      <c r="C38" s="5"/>
      <c r="D38" s="5"/>
      <c r="E38" s="5"/>
      <c r="F38" s="5"/>
      <c r="G38" s="5"/>
      <c r="H38" s="5"/>
      <c r="I38" s="5"/>
      <c r="J38" s="5"/>
      <c r="K38" s="6"/>
    </row>
    <row r="39" spans="1:11">
      <c r="A39" s="4"/>
      <c r="B39" s="5"/>
      <c r="C39" s="5"/>
      <c r="D39" s="5"/>
      <c r="E39" s="5"/>
      <c r="F39" s="5"/>
      <c r="G39" s="5"/>
      <c r="H39" s="5"/>
      <c r="I39" s="5"/>
      <c r="J39" s="5"/>
      <c r="K39" s="6"/>
    </row>
    <row r="40" spans="1:11">
      <c r="A40" s="4"/>
      <c r="B40" s="5"/>
      <c r="C40" s="5"/>
      <c r="D40" s="5"/>
      <c r="E40" s="5"/>
      <c r="F40" s="5"/>
      <c r="G40" s="5"/>
      <c r="H40" s="5"/>
      <c r="I40" s="5"/>
      <c r="J40" s="5"/>
      <c r="K40" s="6"/>
    </row>
    <row r="41" spans="1:11">
      <c r="A41" s="4"/>
      <c r="B41" s="5"/>
      <c r="C41" s="5"/>
      <c r="D41" s="5"/>
      <c r="E41" s="5"/>
      <c r="F41" s="5"/>
      <c r="G41" s="5"/>
      <c r="H41" s="5"/>
      <c r="I41" s="5"/>
      <c r="J41" s="5"/>
      <c r="K41" s="6"/>
    </row>
    <row r="42" spans="1:11">
      <c r="A42" s="4"/>
      <c r="B42" s="5"/>
      <c r="C42" s="5"/>
      <c r="D42" s="5"/>
      <c r="E42" s="5"/>
      <c r="F42" s="5"/>
      <c r="G42" s="5"/>
      <c r="H42" s="5"/>
      <c r="I42" s="5"/>
      <c r="J42" s="5"/>
      <c r="K42" s="6"/>
    </row>
    <row r="43" spans="1:11">
      <c r="A43" s="4"/>
      <c r="B43" s="5"/>
      <c r="C43" s="5"/>
      <c r="D43" s="5"/>
      <c r="E43" s="5"/>
      <c r="F43" s="5"/>
      <c r="G43" s="5"/>
      <c r="H43" s="5"/>
      <c r="I43" s="5"/>
      <c r="J43" s="5"/>
      <c r="K43" s="6"/>
    </row>
    <row r="44" spans="1:11">
      <c r="A44" s="4"/>
      <c r="B44" s="5"/>
      <c r="C44" s="5"/>
      <c r="D44" s="5"/>
      <c r="E44" s="5"/>
      <c r="F44" s="5"/>
      <c r="G44" s="5"/>
      <c r="H44" s="5"/>
      <c r="I44" s="5"/>
      <c r="J44" s="5"/>
      <c r="K44" s="6"/>
    </row>
    <row r="45" spans="1:11">
      <c r="A45" s="4"/>
      <c r="B45" s="5"/>
      <c r="C45" s="5"/>
      <c r="D45" s="5"/>
      <c r="E45" s="5"/>
      <c r="F45" s="5"/>
      <c r="G45" s="5"/>
      <c r="H45" s="5"/>
      <c r="I45" s="5"/>
      <c r="J45" s="5"/>
      <c r="K45" s="6"/>
    </row>
    <row r="46" spans="1:11">
      <c r="A46" s="4"/>
      <c r="B46" s="5"/>
      <c r="C46" s="5"/>
      <c r="D46" s="5"/>
      <c r="E46" s="5"/>
      <c r="F46" s="5"/>
      <c r="G46" s="5"/>
      <c r="H46" s="5"/>
      <c r="I46" s="5"/>
      <c r="J46" s="5"/>
      <c r="K46" s="6"/>
    </row>
    <row r="47" spans="1:11">
      <c r="A47" s="4"/>
      <c r="B47" s="5"/>
      <c r="C47" s="5"/>
      <c r="D47" s="5"/>
      <c r="E47" s="5"/>
      <c r="F47" s="5"/>
      <c r="G47" s="5"/>
      <c r="H47" s="5"/>
      <c r="I47" s="5"/>
      <c r="J47" s="5"/>
      <c r="K47" s="6"/>
    </row>
    <row r="48" spans="1:11">
      <c r="A48" s="4"/>
      <c r="B48" s="5"/>
      <c r="C48" s="5"/>
      <c r="D48" s="5"/>
      <c r="E48" s="5"/>
      <c r="F48" s="5"/>
      <c r="G48" s="5"/>
      <c r="H48" s="5"/>
      <c r="I48" s="5"/>
      <c r="J48" s="5"/>
      <c r="K48" s="6"/>
    </row>
    <row r="49" spans="1:14">
      <c r="A49" s="207" t="s">
        <v>28</v>
      </c>
      <c r="B49" s="208"/>
      <c r="C49" s="208"/>
      <c r="D49" s="208"/>
      <c r="E49" s="208"/>
      <c r="F49" s="208"/>
      <c r="G49" s="208"/>
      <c r="H49" s="208"/>
      <c r="I49" s="208"/>
      <c r="J49" s="208"/>
      <c r="K49" s="209"/>
    </row>
    <row r="50" spans="1:14">
      <c r="A50" s="207"/>
      <c r="B50" s="208"/>
      <c r="C50" s="208"/>
      <c r="D50" s="208"/>
      <c r="E50" s="208"/>
      <c r="F50" s="208"/>
      <c r="G50" s="208"/>
      <c r="H50" s="208"/>
      <c r="I50" s="208"/>
      <c r="J50" s="208"/>
      <c r="K50" s="209"/>
    </row>
    <row r="51" spans="1:14">
      <c r="A51" s="207"/>
      <c r="B51" s="208"/>
      <c r="C51" s="208"/>
      <c r="D51" s="208"/>
      <c r="E51" s="208"/>
      <c r="F51" s="208"/>
      <c r="G51" s="208"/>
      <c r="H51" s="208"/>
      <c r="I51" s="208"/>
      <c r="J51" s="208"/>
      <c r="K51" s="209"/>
    </row>
    <row r="52" spans="1:14">
      <c r="A52" s="228" t="s">
        <v>29</v>
      </c>
      <c r="B52" s="229"/>
      <c r="C52" s="229"/>
      <c r="D52" s="229"/>
      <c r="E52" s="229"/>
      <c r="F52" s="229"/>
      <c r="G52" s="229"/>
      <c r="H52" s="229"/>
      <c r="I52" s="229"/>
      <c r="J52" s="229"/>
      <c r="K52" s="230"/>
    </row>
    <row r="53" spans="1:14">
      <c r="A53" s="228"/>
      <c r="B53" s="229"/>
      <c r="C53" s="229"/>
      <c r="D53" s="229"/>
      <c r="E53" s="229"/>
      <c r="F53" s="229"/>
      <c r="G53" s="229"/>
      <c r="H53" s="229"/>
      <c r="I53" s="229"/>
      <c r="J53" s="229"/>
      <c r="K53" s="230"/>
    </row>
    <row r="54" spans="1:14">
      <c r="A54" s="228"/>
      <c r="B54" s="229"/>
      <c r="C54" s="229"/>
      <c r="D54" s="229"/>
      <c r="E54" s="229"/>
      <c r="F54" s="229"/>
      <c r="G54" s="229"/>
      <c r="H54" s="229"/>
      <c r="I54" s="229"/>
      <c r="J54" s="229"/>
      <c r="K54" s="230"/>
    </row>
    <row r="55" spans="1:14">
      <c r="A55" s="231"/>
      <c r="B55" s="232"/>
      <c r="C55" s="232"/>
      <c r="D55" s="232"/>
      <c r="E55" s="232"/>
      <c r="F55" s="232"/>
      <c r="G55" s="232"/>
      <c r="H55" s="232"/>
      <c r="I55" s="232"/>
      <c r="J55" s="232"/>
      <c r="K55" s="233"/>
    </row>
    <row r="56" spans="1:14">
      <c r="A56" s="231"/>
      <c r="B56" s="232"/>
      <c r="C56" s="232"/>
      <c r="D56" s="232"/>
      <c r="E56" s="232"/>
      <c r="F56" s="232"/>
      <c r="G56" s="232"/>
      <c r="H56" s="232"/>
      <c r="I56" s="232"/>
      <c r="J56" s="232"/>
      <c r="K56" s="233"/>
    </row>
    <row r="57" spans="1:14">
      <c r="A57" s="231"/>
      <c r="B57" s="232"/>
      <c r="C57" s="232"/>
      <c r="D57" s="232"/>
      <c r="E57" s="232"/>
      <c r="F57" s="232"/>
      <c r="G57" s="232"/>
      <c r="H57" s="232"/>
      <c r="I57" s="232"/>
      <c r="J57" s="232"/>
      <c r="K57" s="233"/>
    </row>
    <row r="58" spans="1:14">
      <c r="A58" s="4"/>
      <c r="B58" s="5"/>
      <c r="C58" s="5"/>
      <c r="D58" s="5"/>
      <c r="E58" s="5"/>
      <c r="F58" s="5"/>
      <c r="G58" s="5"/>
      <c r="H58" s="5"/>
      <c r="I58" s="5"/>
      <c r="J58" s="5"/>
      <c r="K58" s="6"/>
    </row>
    <row r="59" spans="1:14" ht="15.75" thickBot="1">
      <c r="A59" s="46"/>
      <c r="B59" s="47"/>
      <c r="C59" s="47"/>
      <c r="D59" s="47"/>
      <c r="E59" s="47"/>
      <c r="F59" s="47"/>
      <c r="G59" s="47"/>
      <c r="H59" s="47"/>
      <c r="I59" s="47"/>
      <c r="J59" s="47"/>
      <c r="K59" s="48"/>
    </row>
    <row r="60" spans="1:14">
      <c r="A60" s="40"/>
      <c r="B60" s="41"/>
      <c r="C60" s="41"/>
      <c r="D60" s="41"/>
      <c r="E60" s="41"/>
      <c r="F60" s="41"/>
      <c r="G60" s="41"/>
      <c r="H60" s="41"/>
      <c r="I60" s="41"/>
      <c r="J60" s="41"/>
      <c r="K60" s="42"/>
    </row>
    <row r="61" spans="1:14">
      <c r="A61" s="4"/>
      <c r="B61" s="5"/>
      <c r="C61" s="5"/>
      <c r="D61" s="5"/>
      <c r="E61" s="5"/>
      <c r="F61" s="5"/>
      <c r="G61" s="5"/>
      <c r="H61" s="5"/>
      <c r="I61" s="5"/>
      <c r="J61" s="5"/>
      <c r="K61" s="6"/>
      <c r="N61" t="s">
        <v>105</v>
      </c>
    </row>
    <row r="62" spans="1:14">
      <c r="A62" s="4"/>
      <c r="B62" s="5"/>
      <c r="C62" s="5"/>
      <c r="D62" s="5"/>
      <c r="E62" s="5"/>
      <c r="F62" s="5"/>
      <c r="G62" s="5"/>
      <c r="H62" s="5"/>
      <c r="I62" s="5"/>
      <c r="J62" s="5"/>
      <c r="K62" s="6"/>
    </row>
    <row r="63" spans="1:14">
      <c r="A63" s="4"/>
      <c r="B63" s="5"/>
      <c r="C63" s="5"/>
      <c r="D63" s="5"/>
      <c r="E63" s="5"/>
      <c r="F63" s="5"/>
      <c r="G63" s="5"/>
      <c r="H63" s="5"/>
      <c r="I63" s="5"/>
      <c r="J63" s="5"/>
      <c r="K63" s="6"/>
    </row>
    <row r="64" spans="1:14">
      <c r="A64" s="4"/>
      <c r="B64" s="5"/>
      <c r="C64" s="5"/>
      <c r="D64" s="5"/>
      <c r="E64" s="5"/>
      <c r="F64" s="5"/>
      <c r="G64" s="5"/>
      <c r="H64" s="5"/>
      <c r="I64" s="5"/>
      <c r="J64" s="5"/>
      <c r="K64" s="6"/>
    </row>
    <row r="65" spans="1:11">
      <c r="A65" s="4"/>
      <c r="B65" s="5"/>
      <c r="C65" s="5"/>
      <c r="D65" s="5"/>
      <c r="E65" s="5"/>
      <c r="F65" s="5"/>
      <c r="G65" s="5"/>
      <c r="H65" s="5"/>
      <c r="I65" s="5"/>
      <c r="J65" s="5"/>
      <c r="K65" s="6"/>
    </row>
    <row r="66" spans="1:11">
      <c r="A66" s="4"/>
      <c r="B66" s="5"/>
      <c r="C66" s="5"/>
      <c r="D66" s="5"/>
      <c r="E66" s="5"/>
      <c r="F66" s="5"/>
      <c r="G66" s="5"/>
      <c r="H66" s="5"/>
      <c r="I66" s="5"/>
      <c r="J66" s="5"/>
      <c r="K66" s="6"/>
    </row>
    <row r="67" spans="1:11">
      <c r="A67" s="225" t="s">
        <v>4</v>
      </c>
      <c r="B67" s="226"/>
      <c r="C67" s="226"/>
      <c r="D67" s="226"/>
      <c r="E67" s="226"/>
      <c r="F67" s="226"/>
      <c r="G67" s="226"/>
      <c r="H67" s="226"/>
      <c r="I67" s="226"/>
      <c r="J67" s="226"/>
      <c r="K67" s="227"/>
    </row>
    <row r="68" spans="1:11">
      <c r="A68" s="225"/>
      <c r="B68" s="226"/>
      <c r="C68" s="226"/>
      <c r="D68" s="226"/>
      <c r="E68" s="226"/>
      <c r="F68" s="226"/>
      <c r="G68" s="226"/>
      <c r="H68" s="226"/>
      <c r="I68" s="226"/>
      <c r="J68" s="226"/>
      <c r="K68" s="227"/>
    </row>
    <row r="69" spans="1:11">
      <c r="A69" s="225"/>
      <c r="B69" s="226"/>
      <c r="C69" s="226"/>
      <c r="D69" s="226"/>
      <c r="E69" s="226"/>
      <c r="F69" s="226"/>
      <c r="G69" s="226"/>
      <c r="H69" s="226"/>
      <c r="I69" s="226"/>
      <c r="J69" s="226"/>
      <c r="K69" s="227"/>
    </row>
    <row r="70" spans="1:11">
      <c r="A70" s="225"/>
      <c r="B70" s="226"/>
      <c r="C70" s="226"/>
      <c r="D70" s="226"/>
      <c r="E70" s="226"/>
      <c r="F70" s="226"/>
      <c r="G70" s="226"/>
      <c r="H70" s="226"/>
      <c r="I70" s="226"/>
      <c r="J70" s="226"/>
      <c r="K70" s="227"/>
    </row>
    <row r="71" spans="1:11">
      <c r="A71" s="4"/>
      <c r="B71" s="5"/>
      <c r="C71" s="5"/>
      <c r="D71" s="5"/>
      <c r="E71" s="5"/>
      <c r="F71" s="5"/>
      <c r="G71" s="5"/>
      <c r="H71" s="5"/>
      <c r="I71" s="5"/>
      <c r="J71" s="5"/>
      <c r="K71" s="6"/>
    </row>
    <row r="72" spans="1:11">
      <c r="A72" s="4"/>
      <c r="B72" s="5"/>
      <c r="C72" s="5"/>
      <c r="D72" s="5"/>
      <c r="E72" s="5"/>
      <c r="F72" s="5"/>
      <c r="G72" s="5"/>
      <c r="H72" s="5"/>
      <c r="I72" s="5"/>
      <c r="J72" s="5"/>
      <c r="K72" s="6"/>
    </row>
    <row r="73" spans="1:11">
      <c r="A73" s="4"/>
      <c r="B73" s="5"/>
      <c r="C73" s="5"/>
      <c r="D73" s="5"/>
      <c r="E73" s="5"/>
      <c r="F73" s="5"/>
      <c r="G73" s="5"/>
      <c r="H73" s="5"/>
      <c r="I73" s="5"/>
      <c r="J73" s="5"/>
      <c r="K73" s="6"/>
    </row>
    <row r="74" spans="1:11">
      <c r="A74" s="4"/>
      <c r="B74" s="5"/>
      <c r="C74" s="5"/>
      <c r="D74" s="5"/>
      <c r="E74" s="5"/>
      <c r="F74" s="5"/>
      <c r="G74" s="5"/>
      <c r="H74" s="5"/>
      <c r="I74" s="5"/>
      <c r="J74" s="5"/>
      <c r="K74" s="6"/>
    </row>
    <row r="75" spans="1:11">
      <c r="A75" s="4"/>
      <c r="B75" s="5"/>
      <c r="C75" s="5"/>
      <c r="D75" s="5"/>
      <c r="E75" s="5"/>
      <c r="F75" s="5"/>
      <c r="G75" s="5"/>
      <c r="H75" s="5"/>
      <c r="I75" s="5"/>
      <c r="J75" s="5"/>
      <c r="K75" s="6"/>
    </row>
    <row r="76" spans="1:11">
      <c r="A76" s="4"/>
      <c r="B76" s="5"/>
      <c r="C76" s="5"/>
      <c r="D76" s="5"/>
      <c r="E76" s="5"/>
      <c r="F76" s="5"/>
      <c r="G76" s="5"/>
      <c r="H76" s="5"/>
      <c r="I76" s="5"/>
      <c r="J76" s="5"/>
      <c r="K76" s="6"/>
    </row>
    <row r="77" spans="1:11">
      <c r="A77" s="4"/>
      <c r="B77" s="5"/>
      <c r="C77" s="5"/>
      <c r="D77" s="5"/>
      <c r="E77" s="5"/>
      <c r="F77" s="5"/>
      <c r="G77" s="5"/>
      <c r="H77" s="5"/>
      <c r="I77" s="5"/>
      <c r="J77" s="5"/>
      <c r="K77" s="6"/>
    </row>
    <row r="78" spans="1:11">
      <c r="A78" s="4"/>
      <c r="B78" s="5"/>
      <c r="C78" s="5"/>
      <c r="D78" s="5"/>
      <c r="E78" s="5"/>
      <c r="F78" s="5"/>
      <c r="G78" s="5"/>
      <c r="H78" s="5"/>
      <c r="I78" s="5"/>
      <c r="J78" s="5"/>
      <c r="K78" s="6"/>
    </row>
    <row r="79" spans="1:11">
      <c r="A79" s="4"/>
      <c r="B79" s="5"/>
      <c r="C79" s="5"/>
      <c r="D79" s="5"/>
      <c r="E79" s="5"/>
      <c r="F79" s="5"/>
      <c r="G79" s="5"/>
      <c r="H79" s="5"/>
      <c r="I79" s="5"/>
      <c r="J79" s="5"/>
      <c r="K79" s="6"/>
    </row>
    <row r="80" spans="1:11">
      <c r="A80" s="4"/>
      <c r="B80" s="5"/>
      <c r="C80" s="5"/>
      <c r="D80" s="5"/>
      <c r="E80" s="5"/>
      <c r="F80" s="5"/>
      <c r="G80" s="5"/>
      <c r="H80" s="5"/>
      <c r="I80" s="5"/>
      <c r="J80" s="5"/>
      <c r="K80" s="6"/>
    </row>
    <row r="81" spans="1:11">
      <c r="A81" s="4"/>
      <c r="B81" s="5"/>
      <c r="C81" s="5"/>
      <c r="D81" s="5"/>
      <c r="E81" s="5"/>
      <c r="F81" s="5"/>
      <c r="G81" s="5"/>
      <c r="H81" s="5"/>
      <c r="I81" s="5"/>
      <c r="J81" s="5"/>
      <c r="K81" s="6"/>
    </row>
    <row r="82" spans="1:11">
      <c r="A82" s="4"/>
      <c r="B82" s="5"/>
      <c r="C82" s="5"/>
      <c r="D82" s="5"/>
      <c r="E82" s="5"/>
      <c r="F82" s="5"/>
      <c r="G82" s="5"/>
      <c r="H82" s="5"/>
      <c r="I82" s="5"/>
      <c r="J82" s="5"/>
      <c r="K82" s="6"/>
    </row>
    <row r="83" spans="1:11">
      <c r="A83" s="4"/>
      <c r="B83" s="5"/>
      <c r="C83" s="5"/>
      <c r="D83" s="5"/>
      <c r="E83" s="5"/>
      <c r="F83" s="5"/>
      <c r="G83" s="5"/>
      <c r="H83" s="5"/>
      <c r="I83" s="5"/>
      <c r="J83" s="5"/>
      <c r="K83" s="6"/>
    </row>
    <row r="84" spans="1:11">
      <c r="A84" s="4"/>
      <c r="B84" s="5"/>
      <c r="C84" s="5"/>
      <c r="D84" s="5"/>
      <c r="E84" s="5"/>
      <c r="F84" s="5"/>
      <c r="G84" s="5"/>
      <c r="H84" s="5"/>
      <c r="I84" s="5"/>
      <c r="J84" s="5"/>
      <c r="K84" s="6"/>
    </row>
    <row r="85" spans="1:11">
      <c r="A85" s="4"/>
      <c r="B85" s="5"/>
      <c r="C85" s="5"/>
      <c r="D85" s="5"/>
      <c r="E85" s="5"/>
      <c r="F85" s="5"/>
      <c r="G85" s="5"/>
      <c r="H85" s="5"/>
      <c r="I85" s="5"/>
      <c r="J85" s="5"/>
      <c r="K85" s="6"/>
    </row>
    <row r="86" spans="1:11">
      <c r="A86" s="4"/>
      <c r="B86" s="5"/>
      <c r="C86" s="5"/>
      <c r="D86" s="5"/>
      <c r="E86" s="5"/>
      <c r="F86" s="5"/>
      <c r="G86" s="5"/>
      <c r="H86" s="5"/>
      <c r="I86" s="5"/>
      <c r="J86" s="5"/>
      <c r="K86" s="6"/>
    </row>
    <row r="87" spans="1:11">
      <c r="A87" s="4"/>
      <c r="B87" s="5"/>
      <c r="C87" s="5"/>
      <c r="D87" s="5"/>
      <c r="E87" s="5"/>
      <c r="F87" s="5"/>
      <c r="G87" s="5"/>
      <c r="H87" s="5"/>
      <c r="I87" s="5"/>
      <c r="J87" s="5"/>
      <c r="K87" s="6"/>
    </row>
    <row r="88" spans="1:11">
      <c r="A88" s="207" t="s">
        <v>30</v>
      </c>
      <c r="B88" s="208"/>
      <c r="C88" s="208"/>
      <c r="D88" s="208"/>
      <c r="E88" s="208"/>
      <c r="F88" s="208"/>
      <c r="G88" s="208"/>
      <c r="H88" s="208"/>
      <c r="I88" s="208"/>
      <c r="J88" s="208"/>
      <c r="K88" s="209"/>
    </row>
    <row r="89" spans="1:11">
      <c r="A89" s="207"/>
      <c r="B89" s="208"/>
      <c r="C89" s="208"/>
      <c r="D89" s="208"/>
      <c r="E89" s="208"/>
      <c r="F89" s="208"/>
      <c r="G89" s="208"/>
      <c r="H89" s="208"/>
      <c r="I89" s="208"/>
      <c r="J89" s="208"/>
      <c r="K89" s="209"/>
    </row>
    <row r="90" spans="1:11">
      <c r="A90" s="207"/>
      <c r="B90" s="208"/>
      <c r="C90" s="208"/>
      <c r="D90" s="208"/>
      <c r="E90" s="208"/>
      <c r="F90" s="208"/>
      <c r="G90" s="208"/>
      <c r="H90" s="208"/>
      <c r="I90" s="208"/>
      <c r="J90" s="208"/>
      <c r="K90" s="209"/>
    </row>
    <row r="91" spans="1:11">
      <c r="A91" s="228"/>
      <c r="B91" s="229"/>
      <c r="C91" s="229"/>
      <c r="D91" s="229"/>
      <c r="E91" s="229"/>
      <c r="F91" s="229"/>
      <c r="G91" s="229"/>
      <c r="H91" s="229"/>
      <c r="I91" s="229"/>
      <c r="J91" s="229"/>
      <c r="K91" s="230"/>
    </row>
    <row r="92" spans="1:11">
      <c r="A92" s="228"/>
      <c r="B92" s="229"/>
      <c r="C92" s="229"/>
      <c r="D92" s="229"/>
      <c r="E92" s="229"/>
      <c r="F92" s="229"/>
      <c r="G92" s="229"/>
      <c r="H92" s="229"/>
      <c r="I92" s="229"/>
      <c r="J92" s="229"/>
      <c r="K92" s="230"/>
    </row>
    <row r="93" spans="1:11" ht="15.75" thickBot="1">
      <c r="A93" s="234"/>
      <c r="B93" s="235"/>
      <c r="C93" s="235"/>
      <c r="D93" s="235"/>
      <c r="E93" s="235"/>
      <c r="F93" s="235"/>
      <c r="G93" s="235"/>
      <c r="H93" s="235"/>
      <c r="I93" s="235"/>
      <c r="J93" s="235"/>
      <c r="K93" s="236"/>
    </row>
    <row r="94" spans="1:11">
      <c r="A94" s="40"/>
      <c r="B94" s="41"/>
      <c r="C94" s="41"/>
      <c r="D94" s="41"/>
      <c r="E94" s="41"/>
      <c r="F94" s="41"/>
      <c r="G94" s="41"/>
      <c r="H94" s="41"/>
      <c r="I94" s="41"/>
      <c r="J94" s="41"/>
      <c r="K94" s="42"/>
    </row>
    <row r="95" spans="1:11">
      <c r="A95" s="4"/>
      <c r="B95" s="5"/>
      <c r="C95" s="5"/>
      <c r="D95" s="5"/>
      <c r="E95" s="5"/>
      <c r="F95" s="5"/>
      <c r="G95" s="5"/>
      <c r="H95" s="5"/>
      <c r="I95" s="5"/>
      <c r="J95" s="5"/>
      <c r="K95" s="6"/>
    </row>
    <row r="96" spans="1:11">
      <c r="A96" s="4"/>
      <c r="B96" s="5"/>
      <c r="C96" s="5"/>
      <c r="D96" s="5"/>
      <c r="E96" s="5"/>
      <c r="F96" s="5"/>
      <c r="G96" s="5"/>
      <c r="H96" s="5"/>
      <c r="I96" s="5"/>
      <c r="J96" s="5"/>
      <c r="K96" s="6"/>
    </row>
    <row r="97" spans="1:11">
      <c r="A97" s="4"/>
      <c r="B97" s="5"/>
      <c r="C97" s="5"/>
      <c r="D97" s="5"/>
      <c r="E97" s="5"/>
      <c r="F97" s="5"/>
      <c r="G97" s="5"/>
      <c r="H97" s="5"/>
      <c r="I97" s="5"/>
      <c r="J97" s="5"/>
      <c r="K97" s="6"/>
    </row>
    <row r="98" spans="1:11">
      <c r="A98" s="4"/>
      <c r="B98" s="5"/>
      <c r="C98" s="5"/>
      <c r="D98" s="5"/>
      <c r="E98" s="5"/>
      <c r="F98" s="5"/>
      <c r="G98" s="5"/>
      <c r="H98" s="5"/>
      <c r="I98" s="5"/>
      <c r="J98" s="5"/>
      <c r="K98" s="6"/>
    </row>
    <row r="99" spans="1:11">
      <c r="A99" s="4"/>
      <c r="B99" s="5"/>
      <c r="C99" s="5"/>
      <c r="D99" s="5"/>
      <c r="E99" s="5"/>
      <c r="F99" s="5"/>
      <c r="G99" s="5"/>
      <c r="H99" s="5"/>
      <c r="I99" s="5"/>
      <c r="J99" s="5"/>
      <c r="K99" s="6"/>
    </row>
    <row r="100" spans="1:11">
      <c r="A100" s="4"/>
      <c r="B100" s="5"/>
      <c r="C100" s="5"/>
      <c r="D100" s="5"/>
      <c r="E100" s="5"/>
      <c r="F100" s="5"/>
      <c r="G100" s="5"/>
      <c r="H100" s="5"/>
      <c r="I100" s="5"/>
      <c r="J100" s="5"/>
      <c r="K100" s="6"/>
    </row>
    <row r="101" spans="1:11">
      <c r="A101" s="4"/>
      <c r="B101" s="5"/>
      <c r="C101" s="5"/>
      <c r="D101" s="5"/>
      <c r="E101" s="5"/>
      <c r="F101" s="5"/>
      <c r="G101" s="5"/>
      <c r="H101" s="5"/>
      <c r="I101" s="5"/>
      <c r="J101" s="5"/>
      <c r="K101" s="6"/>
    </row>
    <row r="102" spans="1:11">
      <c r="A102" s="4"/>
      <c r="B102" s="5"/>
      <c r="C102" s="5"/>
      <c r="D102" s="5"/>
      <c r="E102" s="5"/>
      <c r="F102" s="5"/>
      <c r="G102" s="5"/>
      <c r="H102" s="5"/>
      <c r="I102" s="5"/>
      <c r="J102" s="5"/>
      <c r="K102" s="6"/>
    </row>
    <row r="103" spans="1:11">
      <c r="A103" s="4"/>
      <c r="B103" s="5"/>
      <c r="C103" s="5"/>
      <c r="D103" s="5"/>
      <c r="E103" s="5"/>
      <c r="F103" s="5"/>
      <c r="G103" s="5"/>
      <c r="H103" s="5"/>
      <c r="I103" s="5"/>
      <c r="J103" s="5"/>
      <c r="K103" s="6"/>
    </row>
    <row r="104" spans="1:11">
      <c r="A104" s="225" t="s">
        <v>4</v>
      </c>
      <c r="B104" s="226"/>
      <c r="C104" s="226"/>
      <c r="D104" s="226"/>
      <c r="E104" s="226"/>
      <c r="F104" s="226"/>
      <c r="G104" s="226"/>
      <c r="H104" s="226"/>
      <c r="I104" s="226"/>
      <c r="J104" s="226"/>
      <c r="K104" s="227"/>
    </row>
    <row r="105" spans="1:11">
      <c r="A105" s="225"/>
      <c r="B105" s="226"/>
      <c r="C105" s="226"/>
      <c r="D105" s="226"/>
      <c r="E105" s="226"/>
      <c r="F105" s="226"/>
      <c r="G105" s="226"/>
      <c r="H105" s="226"/>
      <c r="I105" s="226"/>
      <c r="J105" s="226"/>
      <c r="K105" s="227"/>
    </row>
    <row r="106" spans="1:11">
      <c r="A106" s="225"/>
      <c r="B106" s="226"/>
      <c r="C106" s="226"/>
      <c r="D106" s="226"/>
      <c r="E106" s="226"/>
      <c r="F106" s="226"/>
      <c r="G106" s="226"/>
      <c r="H106" s="226"/>
      <c r="I106" s="226"/>
      <c r="J106" s="226"/>
      <c r="K106" s="227"/>
    </row>
    <row r="107" spans="1:11">
      <c r="A107" s="225"/>
      <c r="B107" s="226"/>
      <c r="C107" s="226"/>
      <c r="D107" s="226"/>
      <c r="E107" s="226"/>
      <c r="F107" s="226"/>
      <c r="G107" s="226"/>
      <c r="H107" s="226"/>
      <c r="I107" s="226"/>
      <c r="J107" s="226"/>
      <c r="K107" s="227"/>
    </row>
    <row r="108" spans="1:11">
      <c r="A108" s="4"/>
      <c r="B108" s="5"/>
      <c r="C108" s="5"/>
      <c r="D108" s="5"/>
      <c r="E108" s="5"/>
      <c r="F108" s="5"/>
      <c r="G108" s="5"/>
      <c r="H108" s="5"/>
      <c r="I108" s="5"/>
      <c r="J108" s="5"/>
      <c r="K108" s="6"/>
    </row>
    <row r="109" spans="1:11">
      <c r="A109" s="4"/>
      <c r="B109" s="5"/>
      <c r="C109" s="5"/>
      <c r="D109" s="5"/>
      <c r="E109" s="5"/>
      <c r="F109" s="5"/>
      <c r="G109" s="5"/>
      <c r="H109" s="5"/>
      <c r="I109" s="5"/>
      <c r="J109" s="5"/>
      <c r="K109" s="6"/>
    </row>
    <row r="110" spans="1:11">
      <c r="A110" s="4"/>
      <c r="B110" s="5"/>
      <c r="C110" s="5"/>
      <c r="D110" s="5"/>
      <c r="E110" s="5"/>
      <c r="F110" s="5"/>
      <c r="G110" s="5"/>
      <c r="H110" s="5"/>
      <c r="I110" s="5"/>
      <c r="J110" s="5"/>
      <c r="K110" s="6"/>
    </row>
    <row r="111" spans="1:11">
      <c r="A111" s="4"/>
      <c r="B111" s="5"/>
      <c r="C111" s="5"/>
      <c r="D111" s="5"/>
      <c r="E111" s="5"/>
      <c r="F111" s="5"/>
      <c r="G111" s="5"/>
      <c r="H111" s="5"/>
      <c r="I111" s="5"/>
      <c r="J111" s="5"/>
      <c r="K111" s="6"/>
    </row>
    <row r="112" spans="1:11">
      <c r="A112" s="4"/>
      <c r="B112" s="5"/>
      <c r="C112" s="5"/>
      <c r="D112" s="5"/>
      <c r="E112" s="5"/>
      <c r="F112" s="5"/>
      <c r="G112" s="5"/>
      <c r="H112" s="5"/>
      <c r="I112" s="5"/>
      <c r="J112" s="5"/>
      <c r="K112" s="6"/>
    </row>
    <row r="113" spans="1:11">
      <c r="A113" s="4"/>
      <c r="B113" s="5"/>
      <c r="C113" s="5"/>
      <c r="D113" s="5"/>
      <c r="E113" s="5"/>
      <c r="F113" s="5"/>
      <c r="G113" s="5"/>
      <c r="H113" s="5"/>
      <c r="I113" s="5"/>
      <c r="J113" s="5"/>
      <c r="K113" s="6"/>
    </row>
    <row r="114" spans="1:11">
      <c r="A114" s="4"/>
      <c r="B114" s="5"/>
      <c r="C114" s="5"/>
      <c r="D114" s="5"/>
      <c r="E114" s="5"/>
      <c r="F114" s="5"/>
      <c r="G114" s="5"/>
      <c r="H114" s="5"/>
      <c r="I114" s="5"/>
      <c r="J114" s="5"/>
      <c r="K114" s="6"/>
    </row>
    <row r="115" spans="1:11">
      <c r="A115" s="4"/>
      <c r="B115" s="5"/>
      <c r="C115" s="5"/>
      <c r="D115" s="5"/>
      <c r="E115" s="5"/>
      <c r="F115" s="5"/>
      <c r="G115" s="5"/>
      <c r="H115" s="5"/>
      <c r="I115" s="5"/>
      <c r="J115" s="5"/>
      <c r="K115" s="6"/>
    </row>
    <row r="116" spans="1:11">
      <c r="A116" s="4"/>
      <c r="B116" s="5"/>
      <c r="C116" s="5"/>
      <c r="D116" s="5"/>
      <c r="E116" s="5"/>
      <c r="F116" s="5"/>
      <c r="G116" s="5"/>
      <c r="H116" s="5"/>
      <c r="I116" s="5"/>
      <c r="J116" s="5"/>
      <c r="K116" s="6"/>
    </row>
    <row r="117" spans="1:11">
      <c r="A117" s="4"/>
      <c r="B117" s="5"/>
      <c r="C117" s="5"/>
      <c r="D117" s="5"/>
      <c r="E117" s="5"/>
      <c r="F117" s="5"/>
      <c r="G117" s="5"/>
      <c r="H117" s="5"/>
      <c r="I117" s="5"/>
      <c r="J117" s="5"/>
      <c r="K117" s="6"/>
    </row>
    <row r="118" spans="1:11">
      <c r="A118" s="4"/>
      <c r="B118" s="5"/>
      <c r="C118" s="5"/>
      <c r="D118" s="5"/>
      <c r="E118" s="5"/>
      <c r="F118" s="5"/>
      <c r="G118" s="5"/>
      <c r="H118" s="5"/>
      <c r="I118" s="5"/>
      <c r="J118" s="5"/>
      <c r="K118" s="6"/>
    </row>
    <row r="119" spans="1:11">
      <c r="A119" s="207" t="s">
        <v>31</v>
      </c>
      <c r="B119" s="208"/>
      <c r="C119" s="208"/>
      <c r="D119" s="208"/>
      <c r="E119" s="208"/>
      <c r="F119" s="208"/>
      <c r="G119" s="208"/>
      <c r="H119" s="208"/>
      <c r="I119" s="208"/>
      <c r="J119" s="208"/>
      <c r="K119" s="209"/>
    </row>
    <row r="120" spans="1:11">
      <c r="A120" s="207"/>
      <c r="B120" s="208"/>
      <c r="C120" s="208"/>
      <c r="D120" s="208"/>
      <c r="E120" s="208"/>
      <c r="F120" s="208"/>
      <c r="G120" s="208"/>
      <c r="H120" s="208"/>
      <c r="I120" s="208"/>
      <c r="J120" s="208"/>
      <c r="K120" s="209"/>
    </row>
    <row r="121" spans="1:11">
      <c r="A121" s="207"/>
      <c r="B121" s="208"/>
      <c r="C121" s="208"/>
      <c r="D121" s="208"/>
      <c r="E121" s="208"/>
      <c r="F121" s="208"/>
      <c r="G121" s="208"/>
      <c r="H121" s="208"/>
      <c r="I121" s="208"/>
      <c r="J121" s="208"/>
      <c r="K121" s="209"/>
    </row>
    <row r="122" spans="1:11">
      <c r="A122" s="237" t="s">
        <v>121</v>
      </c>
      <c r="B122" s="238"/>
      <c r="C122" s="238"/>
      <c r="D122" s="238"/>
      <c r="E122" s="238"/>
      <c r="F122" s="238"/>
      <c r="G122" s="238"/>
      <c r="H122" s="238"/>
      <c r="I122" s="238"/>
      <c r="J122" s="238"/>
      <c r="K122" s="239"/>
    </row>
    <row r="123" spans="1:11">
      <c r="A123" s="237"/>
      <c r="B123" s="238"/>
      <c r="C123" s="238"/>
      <c r="D123" s="238"/>
      <c r="E123" s="238"/>
      <c r="F123" s="238"/>
      <c r="G123" s="238"/>
      <c r="H123" s="238"/>
      <c r="I123" s="238"/>
      <c r="J123" s="238"/>
      <c r="K123" s="239"/>
    </row>
    <row r="124" spans="1:11">
      <c r="A124" s="237"/>
      <c r="B124" s="238"/>
      <c r="C124" s="238"/>
      <c r="D124" s="238"/>
      <c r="E124" s="238"/>
      <c r="F124" s="238"/>
      <c r="G124" s="238"/>
      <c r="H124" s="238"/>
      <c r="I124" s="238"/>
      <c r="J124" s="238"/>
      <c r="K124" s="239"/>
    </row>
    <row r="125" spans="1:11" ht="44.25" thickBot="1">
      <c r="A125" s="240"/>
      <c r="B125" s="241"/>
      <c r="C125" s="241"/>
      <c r="D125" s="241"/>
      <c r="E125" s="241"/>
      <c r="F125" s="241"/>
      <c r="G125" s="241"/>
      <c r="H125" s="241"/>
      <c r="I125" s="241"/>
      <c r="J125" s="241"/>
      <c r="K125" s="242"/>
    </row>
    <row r="126" spans="1:11">
      <c r="A126" s="40"/>
      <c r="B126" s="41"/>
      <c r="C126" s="41"/>
      <c r="D126" s="41"/>
      <c r="E126" s="41"/>
      <c r="F126" s="41"/>
      <c r="G126" s="41"/>
      <c r="H126" s="41"/>
      <c r="I126" s="41"/>
      <c r="J126" s="41"/>
      <c r="K126" s="42"/>
    </row>
    <row r="127" spans="1:11">
      <c r="A127" s="4"/>
      <c r="B127" s="5"/>
      <c r="C127" s="5"/>
      <c r="D127" s="5"/>
      <c r="E127" s="5"/>
      <c r="F127" s="5"/>
      <c r="G127" s="5"/>
      <c r="H127" s="5"/>
      <c r="I127" s="5"/>
      <c r="J127" s="5"/>
      <c r="K127" s="6"/>
    </row>
    <row r="128" spans="1:11">
      <c r="A128" s="4"/>
      <c r="B128" s="5"/>
      <c r="C128" s="5"/>
      <c r="D128" s="5"/>
      <c r="E128" s="5"/>
      <c r="F128" s="5"/>
      <c r="G128" s="5"/>
      <c r="H128" s="5"/>
      <c r="I128" s="5"/>
      <c r="J128" s="5"/>
      <c r="K128" s="6"/>
    </row>
    <row r="129" spans="1:11">
      <c r="A129" s="4"/>
      <c r="B129" s="5"/>
      <c r="C129" s="5"/>
      <c r="D129" s="5"/>
      <c r="E129" s="5"/>
      <c r="F129" s="5"/>
      <c r="G129" s="5"/>
      <c r="H129" s="5"/>
      <c r="I129" s="5"/>
      <c r="J129" s="5"/>
      <c r="K129" s="6"/>
    </row>
    <row r="130" spans="1:11">
      <c r="A130" s="4"/>
      <c r="B130" s="5"/>
      <c r="C130" s="5"/>
      <c r="D130" s="5"/>
      <c r="E130" s="5"/>
      <c r="F130" s="5"/>
      <c r="G130" s="5"/>
      <c r="H130" s="5"/>
      <c r="I130" s="5"/>
      <c r="J130" s="5"/>
      <c r="K130" s="6"/>
    </row>
    <row r="131" spans="1:11">
      <c r="A131" s="4"/>
      <c r="B131" s="5"/>
      <c r="C131" s="5"/>
      <c r="D131" s="5"/>
      <c r="E131" s="5"/>
      <c r="F131" s="5"/>
      <c r="G131" s="5"/>
      <c r="H131" s="5"/>
      <c r="I131" s="5"/>
      <c r="J131" s="5"/>
      <c r="K131" s="6"/>
    </row>
    <row r="132" spans="1:11">
      <c r="A132" s="4"/>
      <c r="B132" s="5"/>
      <c r="C132" s="5"/>
      <c r="D132" s="5"/>
      <c r="E132" s="5"/>
      <c r="F132" s="5"/>
      <c r="G132" s="5"/>
      <c r="H132" s="5"/>
      <c r="I132" s="5"/>
      <c r="J132" s="5"/>
      <c r="K132" s="6"/>
    </row>
    <row r="133" spans="1:11">
      <c r="A133" s="4"/>
      <c r="B133" s="5"/>
      <c r="C133" s="5"/>
      <c r="D133" s="5"/>
      <c r="E133" s="5"/>
      <c r="F133" s="5"/>
      <c r="G133" s="5"/>
      <c r="H133" s="5"/>
      <c r="I133" s="5"/>
      <c r="J133" s="5"/>
      <c r="K133" s="6"/>
    </row>
    <row r="134" spans="1:11">
      <c r="A134" s="4"/>
      <c r="B134" s="5"/>
      <c r="C134" s="5"/>
      <c r="D134" s="5"/>
      <c r="E134" s="5"/>
      <c r="F134" s="5"/>
      <c r="G134" s="5"/>
      <c r="H134" s="5"/>
      <c r="I134" s="5"/>
      <c r="J134" s="5"/>
      <c r="K134" s="6"/>
    </row>
    <row r="135" spans="1:11">
      <c r="A135" s="4"/>
      <c r="B135" s="5"/>
      <c r="C135" s="5"/>
      <c r="D135" s="5"/>
      <c r="E135" s="5"/>
      <c r="F135" s="5"/>
      <c r="G135" s="5"/>
      <c r="H135" s="5"/>
      <c r="I135" s="5"/>
      <c r="J135" s="5"/>
      <c r="K135" s="6"/>
    </row>
    <row r="136" spans="1:11">
      <c r="A136" s="225" t="s">
        <v>4</v>
      </c>
      <c r="B136" s="226"/>
      <c r="C136" s="226"/>
      <c r="D136" s="226"/>
      <c r="E136" s="226"/>
      <c r="F136" s="226"/>
      <c r="G136" s="226"/>
      <c r="H136" s="226"/>
      <c r="I136" s="226"/>
      <c r="J136" s="226"/>
      <c r="K136" s="227"/>
    </row>
    <row r="137" spans="1:11">
      <c r="A137" s="225"/>
      <c r="B137" s="226"/>
      <c r="C137" s="226"/>
      <c r="D137" s="226"/>
      <c r="E137" s="226"/>
      <c r="F137" s="226"/>
      <c r="G137" s="226"/>
      <c r="H137" s="226"/>
      <c r="I137" s="226"/>
      <c r="J137" s="226"/>
      <c r="K137" s="227"/>
    </row>
    <row r="138" spans="1:11">
      <c r="A138" s="225"/>
      <c r="B138" s="226"/>
      <c r="C138" s="226"/>
      <c r="D138" s="226"/>
      <c r="E138" s="226"/>
      <c r="F138" s="226"/>
      <c r="G138" s="226"/>
      <c r="H138" s="226"/>
      <c r="I138" s="226"/>
      <c r="J138" s="226"/>
      <c r="K138" s="227"/>
    </row>
    <row r="139" spans="1:11">
      <c r="A139" s="225"/>
      <c r="B139" s="226"/>
      <c r="C139" s="226"/>
      <c r="D139" s="226"/>
      <c r="E139" s="226"/>
      <c r="F139" s="226"/>
      <c r="G139" s="226"/>
      <c r="H139" s="226"/>
      <c r="I139" s="226"/>
      <c r="J139" s="226"/>
      <c r="K139" s="227"/>
    </row>
    <row r="140" spans="1:11">
      <c r="A140" s="4"/>
      <c r="B140" s="5"/>
      <c r="C140" s="5"/>
      <c r="D140" s="5"/>
      <c r="E140" s="5"/>
      <c r="F140" s="5"/>
      <c r="G140" s="5"/>
      <c r="H140" s="5"/>
      <c r="I140" s="5"/>
      <c r="J140" s="5"/>
      <c r="K140" s="6"/>
    </row>
    <row r="141" spans="1:11">
      <c r="A141" s="4"/>
      <c r="B141" s="5"/>
      <c r="C141" s="5"/>
      <c r="D141" s="5"/>
      <c r="E141" s="5"/>
      <c r="F141" s="5"/>
      <c r="G141" s="5"/>
      <c r="H141" s="5"/>
      <c r="I141" s="5"/>
      <c r="J141" s="5"/>
      <c r="K141" s="6"/>
    </row>
    <row r="142" spans="1:11">
      <c r="A142" s="4"/>
      <c r="B142" s="5"/>
      <c r="C142" s="5"/>
      <c r="D142" s="5"/>
      <c r="E142" s="5"/>
      <c r="F142" s="5"/>
      <c r="G142" s="5"/>
      <c r="H142" s="5"/>
      <c r="I142" s="5"/>
      <c r="J142" s="5"/>
      <c r="K142" s="6"/>
    </row>
    <row r="143" spans="1:11">
      <c r="A143" s="4"/>
      <c r="B143" s="5"/>
      <c r="C143" s="5"/>
      <c r="D143" s="5"/>
      <c r="E143" s="5"/>
      <c r="F143" s="5"/>
      <c r="G143" s="5"/>
      <c r="H143" s="5"/>
      <c r="I143" s="5"/>
      <c r="J143" s="5"/>
      <c r="K143" s="6"/>
    </row>
    <row r="144" spans="1:11">
      <c r="A144" s="4"/>
      <c r="B144" s="5"/>
      <c r="C144" s="5"/>
      <c r="D144" s="5"/>
      <c r="E144" s="5"/>
      <c r="F144" s="5"/>
      <c r="G144" s="5"/>
      <c r="H144" s="5"/>
      <c r="I144" s="5"/>
      <c r="J144" s="5"/>
      <c r="K144" s="6"/>
    </row>
    <row r="145" spans="1:12">
      <c r="A145" s="4"/>
      <c r="B145" s="5"/>
      <c r="C145" s="5"/>
      <c r="D145" s="5"/>
      <c r="E145" s="5"/>
      <c r="F145" s="5"/>
      <c r="G145" s="5"/>
      <c r="H145" s="5"/>
      <c r="I145" s="5"/>
      <c r="J145" s="5"/>
      <c r="K145" s="6"/>
    </row>
    <row r="146" spans="1:12">
      <c r="A146" s="4"/>
      <c r="B146" s="5"/>
      <c r="C146" s="5"/>
      <c r="D146" s="5"/>
      <c r="E146" s="5"/>
      <c r="F146" s="5"/>
      <c r="G146" s="5"/>
      <c r="H146" s="5"/>
      <c r="I146" s="5"/>
      <c r="J146" s="5"/>
      <c r="K146" s="6"/>
    </row>
    <row r="147" spans="1:12">
      <c r="A147" s="4"/>
      <c r="B147" s="5"/>
      <c r="C147" s="5"/>
      <c r="D147" s="5"/>
      <c r="E147" s="5"/>
      <c r="F147" s="5"/>
      <c r="G147" s="5"/>
      <c r="H147" s="5"/>
      <c r="I147" s="5"/>
      <c r="J147" s="5"/>
      <c r="K147" s="6"/>
    </row>
    <row r="148" spans="1:12">
      <c r="A148" s="4"/>
      <c r="B148" s="5"/>
      <c r="C148" s="5"/>
      <c r="D148" s="5"/>
      <c r="E148" s="5"/>
      <c r="F148" s="5"/>
      <c r="G148" s="5"/>
      <c r="H148" s="5"/>
      <c r="I148" s="5"/>
      <c r="J148" s="5"/>
      <c r="K148" s="6"/>
    </row>
    <row r="149" spans="1:12">
      <c r="A149" s="4"/>
      <c r="B149" s="5"/>
      <c r="C149" s="5"/>
      <c r="D149" s="5"/>
      <c r="E149" s="5"/>
      <c r="F149" s="5"/>
      <c r="G149" s="5"/>
      <c r="H149" s="5"/>
      <c r="I149" s="5"/>
      <c r="J149" s="5"/>
      <c r="K149" s="6"/>
    </row>
    <row r="150" spans="1:12">
      <c r="A150" s="243"/>
      <c r="B150" s="244"/>
      <c r="C150" s="244"/>
      <c r="D150" s="244"/>
      <c r="E150" s="244"/>
      <c r="F150" s="244"/>
      <c r="G150" s="244"/>
      <c r="H150" s="244"/>
      <c r="I150" s="244"/>
      <c r="J150" s="244"/>
      <c r="K150" s="245"/>
    </row>
    <row r="151" spans="1:12">
      <c r="A151" s="243"/>
      <c r="B151" s="244"/>
      <c r="C151" s="244"/>
      <c r="D151" s="244"/>
      <c r="E151" s="244"/>
      <c r="F151" s="244"/>
      <c r="G151" s="244"/>
      <c r="H151" s="244"/>
      <c r="I151" s="244"/>
      <c r="J151" s="244"/>
      <c r="K151" s="245"/>
    </row>
    <row r="152" spans="1:12">
      <c r="A152" s="243"/>
      <c r="B152" s="244"/>
      <c r="C152" s="244"/>
      <c r="D152" s="244"/>
      <c r="E152" s="244"/>
      <c r="F152" s="244"/>
      <c r="G152" s="244"/>
      <c r="H152" s="244"/>
      <c r="I152" s="244"/>
      <c r="J152" s="244"/>
      <c r="K152" s="245"/>
    </row>
    <row r="153" spans="1:12">
      <c r="A153" s="207" t="s">
        <v>32</v>
      </c>
      <c r="B153" s="208"/>
      <c r="C153" s="208"/>
      <c r="D153" s="208"/>
      <c r="E153" s="208"/>
      <c r="F153" s="208"/>
      <c r="G153" s="208"/>
      <c r="H153" s="208"/>
      <c r="I153" s="208"/>
      <c r="J153" s="208"/>
      <c r="K153" s="209"/>
    </row>
    <row r="154" spans="1:12">
      <c r="A154" s="207"/>
      <c r="B154" s="208"/>
      <c r="C154" s="208"/>
      <c r="D154" s="208"/>
      <c r="E154" s="208"/>
      <c r="F154" s="208"/>
      <c r="G154" s="208"/>
      <c r="H154" s="208"/>
      <c r="I154" s="208"/>
      <c r="J154" s="208"/>
      <c r="K154" s="209"/>
    </row>
    <row r="155" spans="1:12">
      <c r="A155" s="207"/>
      <c r="B155" s="208"/>
      <c r="C155" s="208"/>
      <c r="D155" s="208"/>
      <c r="E155" s="208"/>
      <c r="F155" s="208"/>
      <c r="G155" s="208"/>
      <c r="H155" s="208"/>
      <c r="I155" s="208"/>
      <c r="J155" s="208"/>
      <c r="K155" s="209"/>
      <c r="L155" t="s">
        <v>54</v>
      </c>
    </row>
    <row r="156" spans="1:12">
      <c r="A156" s="231"/>
      <c r="B156" s="232"/>
      <c r="C156" s="232"/>
      <c r="D156" s="232"/>
      <c r="E156" s="232"/>
      <c r="F156" s="232"/>
      <c r="G156" s="232"/>
      <c r="H156" s="232"/>
      <c r="I156" s="232"/>
      <c r="J156" s="232"/>
      <c r="K156" s="233"/>
    </row>
    <row r="157" spans="1:12">
      <c r="A157" s="231"/>
      <c r="B157" s="232"/>
      <c r="C157" s="232"/>
      <c r="D157" s="232"/>
      <c r="E157" s="232"/>
      <c r="F157" s="232"/>
      <c r="G157" s="232"/>
      <c r="H157" s="232"/>
      <c r="I157" s="232"/>
      <c r="J157" s="232"/>
      <c r="K157" s="233"/>
    </row>
    <row r="158" spans="1:12">
      <c r="A158" s="231"/>
      <c r="B158" s="232"/>
      <c r="C158" s="232"/>
      <c r="D158" s="232"/>
      <c r="E158" s="232"/>
      <c r="F158" s="232"/>
      <c r="G158" s="232"/>
      <c r="H158" s="232"/>
      <c r="I158" s="232"/>
      <c r="J158" s="232"/>
      <c r="K158" s="233"/>
    </row>
    <row r="159" spans="1:12" ht="15.75" thickBot="1">
      <c r="A159" s="46"/>
      <c r="B159" s="47"/>
      <c r="C159" s="47"/>
      <c r="D159" s="47"/>
      <c r="E159" s="47"/>
      <c r="F159" s="47"/>
      <c r="G159" s="47"/>
      <c r="H159" s="47"/>
      <c r="I159" s="47"/>
      <c r="J159" s="47"/>
      <c r="K159" s="48"/>
    </row>
    <row r="160" spans="1:12">
      <c r="A160" s="40"/>
      <c r="B160" s="41"/>
      <c r="C160" s="41"/>
      <c r="D160" s="41"/>
      <c r="E160" s="41"/>
      <c r="F160" s="41"/>
      <c r="G160" s="41"/>
      <c r="H160" s="41"/>
      <c r="I160" s="41"/>
      <c r="J160" s="41"/>
      <c r="K160" s="42"/>
    </row>
    <row r="161" spans="1:11">
      <c r="A161" s="4"/>
      <c r="B161" s="5"/>
      <c r="C161" s="5"/>
      <c r="D161" s="5"/>
      <c r="E161" s="5"/>
      <c r="F161" s="5"/>
      <c r="G161" s="5"/>
      <c r="H161" s="5"/>
      <c r="I161" s="5"/>
      <c r="J161" s="5"/>
      <c r="K161" s="6"/>
    </row>
    <row r="162" spans="1:11">
      <c r="A162" s="4"/>
      <c r="B162" s="5"/>
      <c r="C162" s="5"/>
      <c r="D162" s="5"/>
      <c r="E162" s="5"/>
      <c r="F162" s="5"/>
      <c r="G162" s="5"/>
      <c r="H162" s="5"/>
      <c r="I162" s="5"/>
      <c r="J162" s="5"/>
      <c r="K162" s="6"/>
    </row>
    <row r="163" spans="1:11">
      <c r="A163" s="4"/>
      <c r="B163" s="5"/>
      <c r="C163" s="5"/>
      <c r="D163" s="5"/>
      <c r="E163" s="5"/>
      <c r="F163" s="5"/>
      <c r="G163" s="5"/>
      <c r="H163" s="5"/>
      <c r="I163" s="5"/>
      <c r="J163" s="5"/>
      <c r="K163" s="6"/>
    </row>
    <row r="164" spans="1:11">
      <c r="A164" s="4"/>
      <c r="B164" s="5"/>
      <c r="C164" s="5"/>
      <c r="D164" s="5"/>
      <c r="E164" s="5"/>
      <c r="F164" s="5"/>
      <c r="G164" s="5"/>
      <c r="H164" s="5"/>
      <c r="I164" s="5"/>
      <c r="J164" s="5"/>
      <c r="K164" s="6"/>
    </row>
    <row r="165" spans="1:11">
      <c r="A165" s="4"/>
      <c r="B165" s="5"/>
      <c r="C165" s="5"/>
      <c r="D165" s="5"/>
      <c r="E165" s="5"/>
      <c r="F165" s="5"/>
      <c r="G165" s="5"/>
      <c r="H165" s="5"/>
      <c r="I165" s="5"/>
      <c r="J165" s="5"/>
      <c r="K165" s="6"/>
    </row>
    <row r="166" spans="1:11">
      <c r="A166" s="4"/>
      <c r="B166" s="5"/>
      <c r="C166" s="5"/>
      <c r="D166" s="5"/>
      <c r="E166" s="5"/>
      <c r="F166" s="5"/>
      <c r="G166" s="5"/>
      <c r="H166" s="5"/>
      <c r="I166" s="5"/>
      <c r="J166" s="5"/>
      <c r="K166" s="6"/>
    </row>
    <row r="167" spans="1:11">
      <c r="A167" s="4"/>
      <c r="B167" s="5"/>
      <c r="C167" s="5"/>
      <c r="D167" s="5"/>
      <c r="E167" s="5"/>
      <c r="F167" s="5"/>
      <c r="G167" s="5"/>
      <c r="H167" s="5"/>
      <c r="I167" s="5"/>
      <c r="J167" s="5"/>
      <c r="K167" s="6"/>
    </row>
    <row r="168" spans="1:11">
      <c r="A168" s="4"/>
      <c r="B168" s="5"/>
      <c r="C168" s="5"/>
      <c r="D168" s="5"/>
      <c r="E168" s="5"/>
      <c r="F168" s="5"/>
      <c r="G168" s="5"/>
      <c r="H168" s="5"/>
      <c r="I168" s="5"/>
      <c r="J168" s="5"/>
      <c r="K168" s="6"/>
    </row>
    <row r="169" spans="1:11">
      <c r="A169" s="4"/>
      <c r="B169" s="5"/>
      <c r="C169" s="5"/>
      <c r="D169" s="5"/>
      <c r="E169" s="5"/>
      <c r="F169" s="5"/>
      <c r="G169" s="5"/>
      <c r="H169" s="5"/>
      <c r="I169" s="5"/>
      <c r="J169" s="5"/>
      <c r="K169" s="6"/>
    </row>
    <row r="170" spans="1:11">
      <c r="A170" s="225" t="s">
        <v>4</v>
      </c>
      <c r="B170" s="226"/>
      <c r="C170" s="226"/>
      <c r="D170" s="226"/>
      <c r="E170" s="226"/>
      <c r="F170" s="226"/>
      <c r="G170" s="226"/>
      <c r="H170" s="226"/>
      <c r="I170" s="226"/>
      <c r="J170" s="226"/>
      <c r="K170" s="227"/>
    </row>
    <row r="171" spans="1:11">
      <c r="A171" s="225"/>
      <c r="B171" s="226"/>
      <c r="C171" s="226"/>
      <c r="D171" s="226"/>
      <c r="E171" s="226"/>
      <c r="F171" s="226"/>
      <c r="G171" s="226"/>
      <c r="H171" s="226"/>
      <c r="I171" s="226"/>
      <c r="J171" s="226"/>
      <c r="K171" s="227"/>
    </row>
    <row r="172" spans="1:11">
      <c r="A172" s="225"/>
      <c r="B172" s="226"/>
      <c r="C172" s="226"/>
      <c r="D172" s="226"/>
      <c r="E172" s="226"/>
      <c r="F172" s="226"/>
      <c r="G172" s="226"/>
      <c r="H172" s="226"/>
      <c r="I172" s="226"/>
      <c r="J172" s="226"/>
      <c r="K172" s="227"/>
    </row>
    <row r="173" spans="1:11">
      <c r="A173" s="225"/>
      <c r="B173" s="226"/>
      <c r="C173" s="226"/>
      <c r="D173" s="226"/>
      <c r="E173" s="226"/>
      <c r="F173" s="226"/>
      <c r="G173" s="226"/>
      <c r="H173" s="226"/>
      <c r="I173" s="226"/>
      <c r="J173" s="226"/>
      <c r="K173" s="227"/>
    </row>
    <row r="174" spans="1:11">
      <c r="A174" s="4"/>
      <c r="B174" s="5"/>
      <c r="C174" s="5"/>
      <c r="D174" s="5"/>
      <c r="E174" s="5"/>
      <c r="F174" s="5"/>
      <c r="G174" s="5"/>
      <c r="H174" s="5"/>
      <c r="I174" s="5"/>
      <c r="J174" s="5"/>
      <c r="K174" s="6"/>
    </row>
    <row r="175" spans="1:11">
      <c r="A175" s="4"/>
      <c r="B175" s="5"/>
      <c r="C175" s="5"/>
      <c r="D175" s="5"/>
      <c r="E175" s="5"/>
      <c r="F175" s="5"/>
      <c r="G175" s="5"/>
      <c r="H175" s="5"/>
      <c r="I175" s="5"/>
      <c r="J175" s="5"/>
      <c r="K175" s="6"/>
    </row>
    <row r="176" spans="1:11">
      <c r="A176" s="4"/>
      <c r="B176" s="5"/>
      <c r="C176" s="5"/>
      <c r="D176" s="5"/>
      <c r="E176" s="5"/>
      <c r="F176" s="5"/>
      <c r="G176" s="5"/>
      <c r="H176" s="5"/>
      <c r="I176" s="5"/>
      <c r="J176" s="5"/>
      <c r="K176" s="6"/>
    </row>
    <row r="177" spans="1:11">
      <c r="A177" s="4"/>
      <c r="B177" s="5"/>
      <c r="C177" s="5"/>
      <c r="D177" s="5"/>
      <c r="E177" s="5"/>
      <c r="F177" s="5"/>
      <c r="G177" s="5"/>
      <c r="H177" s="5"/>
      <c r="I177" s="5"/>
      <c r="J177" s="5"/>
      <c r="K177" s="6"/>
    </row>
    <row r="178" spans="1:11">
      <c r="A178" s="4"/>
      <c r="B178" s="5"/>
      <c r="C178" s="5"/>
      <c r="D178" s="5"/>
      <c r="E178" s="5"/>
      <c r="F178" s="5"/>
      <c r="G178" s="5"/>
      <c r="H178" s="5"/>
      <c r="I178" s="5"/>
      <c r="J178" s="5"/>
      <c r="K178" s="6"/>
    </row>
    <row r="179" spans="1:11">
      <c r="A179" s="4"/>
      <c r="B179" s="5"/>
      <c r="C179" s="5"/>
      <c r="D179" s="5"/>
      <c r="E179" s="5"/>
      <c r="F179" s="5"/>
      <c r="G179" s="5"/>
      <c r="H179" s="5"/>
      <c r="I179" s="5"/>
      <c r="J179" s="5"/>
      <c r="K179" s="6"/>
    </row>
    <row r="180" spans="1:11">
      <c r="A180" s="4"/>
      <c r="B180" s="5"/>
      <c r="C180" s="5"/>
      <c r="D180" s="5"/>
      <c r="E180" s="5"/>
      <c r="F180" s="5"/>
      <c r="G180" s="5"/>
      <c r="H180" s="5"/>
      <c r="I180" s="5"/>
      <c r="J180" s="5"/>
      <c r="K180" s="6"/>
    </row>
    <row r="181" spans="1:11">
      <c r="A181" s="4"/>
      <c r="B181" s="5"/>
      <c r="C181" s="5"/>
      <c r="D181" s="5"/>
      <c r="E181" s="5"/>
      <c r="F181" s="5"/>
      <c r="G181" s="5"/>
      <c r="H181" s="5"/>
      <c r="I181" s="5"/>
      <c r="J181" s="5"/>
      <c r="K181" s="6"/>
    </row>
    <row r="182" spans="1:11">
      <c r="A182" s="4"/>
      <c r="B182" s="5"/>
      <c r="C182" s="5"/>
      <c r="D182" s="5"/>
      <c r="E182" s="5"/>
      <c r="F182" s="5"/>
      <c r="G182" s="5"/>
      <c r="H182" s="5"/>
      <c r="I182" s="5"/>
      <c r="J182" s="5"/>
      <c r="K182" s="6"/>
    </row>
    <row r="183" spans="1:11">
      <c r="A183" s="4"/>
      <c r="B183" s="5"/>
      <c r="C183" s="5"/>
      <c r="D183" s="5"/>
      <c r="E183" s="5"/>
      <c r="F183" s="5"/>
      <c r="G183" s="5"/>
      <c r="H183" s="5"/>
      <c r="I183" s="5"/>
      <c r="J183" s="5"/>
      <c r="K183" s="6"/>
    </row>
    <row r="184" spans="1:11">
      <c r="A184" s="246" t="s">
        <v>33</v>
      </c>
      <c r="B184" s="247"/>
      <c r="C184" s="247"/>
      <c r="D184" s="247"/>
      <c r="E184" s="247"/>
      <c r="F184" s="247"/>
      <c r="G184" s="247"/>
      <c r="H184" s="247"/>
      <c r="I184" s="247"/>
      <c r="J184" s="247"/>
      <c r="K184" s="248"/>
    </row>
    <row r="185" spans="1:11">
      <c r="A185" s="246"/>
      <c r="B185" s="247"/>
      <c r="C185" s="247"/>
      <c r="D185" s="247"/>
      <c r="E185" s="247"/>
      <c r="F185" s="247"/>
      <c r="G185" s="247"/>
      <c r="H185" s="247"/>
      <c r="I185" s="247"/>
      <c r="J185" s="247"/>
      <c r="K185" s="248"/>
    </row>
    <row r="186" spans="1:11">
      <c r="A186" s="246"/>
      <c r="B186" s="247"/>
      <c r="C186" s="247"/>
      <c r="D186" s="247"/>
      <c r="E186" s="247"/>
      <c r="F186" s="247"/>
      <c r="G186" s="247"/>
      <c r="H186" s="247"/>
      <c r="I186" s="247"/>
      <c r="J186" s="247"/>
      <c r="K186" s="248"/>
    </row>
    <row r="187" spans="1:11">
      <c r="A187" s="246" t="s">
        <v>34</v>
      </c>
      <c r="B187" s="247"/>
      <c r="C187" s="247"/>
      <c r="D187" s="247"/>
      <c r="E187" s="247"/>
      <c r="F187" s="247"/>
      <c r="G187" s="247"/>
      <c r="H187" s="247"/>
      <c r="I187" s="247"/>
      <c r="J187" s="247"/>
      <c r="K187" s="248"/>
    </row>
    <row r="188" spans="1:11">
      <c r="A188" s="246"/>
      <c r="B188" s="247"/>
      <c r="C188" s="247"/>
      <c r="D188" s="247"/>
      <c r="E188" s="247"/>
      <c r="F188" s="247"/>
      <c r="G188" s="247"/>
      <c r="H188" s="247"/>
      <c r="I188" s="247"/>
      <c r="J188" s="247"/>
      <c r="K188" s="248"/>
    </row>
    <row r="189" spans="1:11">
      <c r="A189" s="246"/>
      <c r="B189" s="247"/>
      <c r="C189" s="247"/>
      <c r="D189" s="247"/>
      <c r="E189" s="247"/>
      <c r="F189" s="247"/>
      <c r="G189" s="247"/>
      <c r="H189" s="247"/>
      <c r="I189" s="247"/>
      <c r="J189" s="247"/>
      <c r="K189" s="248"/>
    </row>
    <row r="190" spans="1:11">
      <c r="A190" s="246"/>
      <c r="B190" s="247"/>
      <c r="C190" s="247"/>
      <c r="D190" s="247"/>
      <c r="E190" s="247"/>
      <c r="F190" s="247"/>
      <c r="G190" s="247"/>
      <c r="H190" s="247"/>
      <c r="I190" s="247"/>
      <c r="J190" s="247"/>
      <c r="K190" s="248"/>
    </row>
    <row r="191" spans="1:11">
      <c r="A191" s="246"/>
      <c r="B191" s="247"/>
      <c r="C191" s="247"/>
      <c r="D191" s="247"/>
      <c r="E191" s="247"/>
      <c r="F191" s="247"/>
      <c r="G191" s="247"/>
      <c r="H191" s="247"/>
      <c r="I191" s="247"/>
      <c r="J191" s="247"/>
      <c r="K191" s="248"/>
    </row>
    <row r="192" spans="1:11">
      <c r="A192" s="246"/>
      <c r="B192" s="247"/>
      <c r="C192" s="247"/>
      <c r="D192" s="247"/>
      <c r="E192" s="247"/>
      <c r="F192" s="247"/>
      <c r="G192" s="247"/>
      <c r="H192" s="247"/>
      <c r="I192" s="247"/>
      <c r="J192" s="247"/>
      <c r="K192" s="248"/>
    </row>
    <row r="193" spans="1:11" ht="15.75" thickBot="1">
      <c r="A193" s="46"/>
      <c r="B193" s="47"/>
      <c r="C193" s="47"/>
      <c r="D193" s="47"/>
      <c r="E193" s="47"/>
      <c r="F193" s="47"/>
      <c r="G193" s="47"/>
      <c r="H193" s="47"/>
      <c r="I193" s="47"/>
      <c r="J193" s="47"/>
      <c r="K193" s="48"/>
    </row>
    <row r="194" spans="1:11">
      <c r="A194" s="40"/>
      <c r="B194" s="41"/>
      <c r="C194" s="41"/>
      <c r="D194" s="41"/>
      <c r="E194" s="41"/>
      <c r="F194" s="41"/>
      <c r="G194" s="41"/>
      <c r="H194" s="41"/>
      <c r="I194" s="41"/>
      <c r="J194" s="41"/>
      <c r="K194" s="42"/>
    </row>
    <row r="195" spans="1:11">
      <c r="A195" s="4"/>
      <c r="B195" s="5"/>
      <c r="C195" s="5"/>
      <c r="D195" s="5"/>
      <c r="E195" s="5"/>
      <c r="F195" s="5"/>
      <c r="G195" s="5"/>
      <c r="H195" s="5"/>
      <c r="I195" s="5"/>
      <c r="J195" s="5"/>
      <c r="K195" s="6"/>
    </row>
    <row r="196" spans="1:11">
      <c r="A196" s="4"/>
      <c r="B196" s="5"/>
      <c r="C196" s="5"/>
      <c r="D196" s="5"/>
      <c r="E196" s="5"/>
      <c r="F196" s="5"/>
      <c r="G196" s="5"/>
      <c r="H196" s="5"/>
      <c r="I196" s="5"/>
      <c r="J196" s="5"/>
      <c r="K196" s="6"/>
    </row>
    <row r="197" spans="1:11">
      <c r="A197" s="4"/>
      <c r="B197" s="5"/>
      <c r="C197" s="5"/>
      <c r="D197" s="5"/>
      <c r="E197" s="5"/>
      <c r="F197" s="5"/>
      <c r="G197" s="5"/>
      <c r="H197" s="5"/>
      <c r="I197" s="5"/>
      <c r="J197" s="5"/>
      <c r="K197" s="6"/>
    </row>
    <row r="198" spans="1:11">
      <c r="A198" s="4"/>
      <c r="B198" s="5"/>
      <c r="C198" s="5"/>
      <c r="D198" s="5"/>
      <c r="E198" s="5"/>
      <c r="F198" s="5"/>
      <c r="G198" s="5"/>
      <c r="H198" s="5"/>
      <c r="I198" s="5"/>
      <c r="J198" s="5"/>
      <c r="K198" s="6"/>
    </row>
    <row r="199" spans="1:11">
      <c r="A199" s="4"/>
      <c r="B199" s="5"/>
      <c r="C199" s="5"/>
      <c r="D199" s="5"/>
      <c r="E199" s="5"/>
      <c r="F199" s="5"/>
      <c r="G199" s="5"/>
      <c r="H199" s="5"/>
      <c r="I199" s="5"/>
      <c r="J199" s="5"/>
      <c r="K199" s="6"/>
    </row>
    <row r="200" spans="1:11">
      <c r="A200" s="4"/>
      <c r="B200" s="5"/>
      <c r="C200" s="5"/>
      <c r="D200" s="5"/>
      <c r="E200" s="5"/>
      <c r="F200" s="5"/>
      <c r="G200" s="5"/>
      <c r="H200" s="5"/>
      <c r="I200" s="5"/>
      <c r="J200" s="5"/>
      <c r="K200" s="6"/>
    </row>
    <row r="201" spans="1:11">
      <c r="A201" s="4"/>
      <c r="B201" s="5"/>
      <c r="C201" s="5"/>
      <c r="D201" s="5"/>
      <c r="E201" s="5"/>
      <c r="F201" s="5"/>
      <c r="G201" s="5"/>
      <c r="H201" s="5"/>
      <c r="I201" s="5"/>
      <c r="J201" s="5"/>
      <c r="K201" s="6"/>
    </row>
    <row r="202" spans="1:11">
      <c r="A202" s="4"/>
      <c r="B202" s="5"/>
      <c r="C202" s="5"/>
      <c r="D202" s="5"/>
      <c r="E202" s="5"/>
      <c r="F202" s="5"/>
      <c r="G202" s="5"/>
      <c r="H202" s="5"/>
      <c r="I202" s="5"/>
      <c r="J202" s="5"/>
      <c r="K202" s="6"/>
    </row>
    <row r="203" spans="1:11">
      <c r="A203" s="4"/>
      <c r="B203" s="5"/>
      <c r="C203" s="5"/>
      <c r="D203" s="5"/>
      <c r="E203" s="5"/>
      <c r="F203" s="5"/>
      <c r="G203" s="5"/>
      <c r="H203" s="5"/>
      <c r="I203" s="5"/>
      <c r="J203" s="5"/>
      <c r="K203" s="6"/>
    </row>
    <row r="204" spans="1:11">
      <c r="A204" s="225" t="s">
        <v>4</v>
      </c>
      <c r="B204" s="226"/>
      <c r="C204" s="226"/>
      <c r="D204" s="226"/>
      <c r="E204" s="226"/>
      <c r="F204" s="226"/>
      <c r="G204" s="226"/>
      <c r="H204" s="226"/>
      <c r="I204" s="226"/>
      <c r="J204" s="226"/>
      <c r="K204" s="227"/>
    </row>
    <row r="205" spans="1:11">
      <c r="A205" s="225"/>
      <c r="B205" s="226"/>
      <c r="C205" s="226"/>
      <c r="D205" s="226"/>
      <c r="E205" s="226"/>
      <c r="F205" s="226"/>
      <c r="G205" s="226"/>
      <c r="H205" s="226"/>
      <c r="I205" s="226"/>
      <c r="J205" s="226"/>
      <c r="K205" s="227"/>
    </row>
    <row r="206" spans="1:11">
      <c r="A206" s="225"/>
      <c r="B206" s="226"/>
      <c r="C206" s="226"/>
      <c r="D206" s="226"/>
      <c r="E206" s="226"/>
      <c r="F206" s="226"/>
      <c r="G206" s="226"/>
      <c r="H206" s="226"/>
      <c r="I206" s="226"/>
      <c r="J206" s="226"/>
      <c r="K206" s="227"/>
    </row>
    <row r="207" spans="1:11">
      <c r="A207" s="225"/>
      <c r="B207" s="226"/>
      <c r="C207" s="226"/>
      <c r="D207" s="226"/>
      <c r="E207" s="226"/>
      <c r="F207" s="226"/>
      <c r="G207" s="226"/>
      <c r="H207" s="226"/>
      <c r="I207" s="226"/>
      <c r="J207" s="226"/>
      <c r="K207" s="227"/>
    </row>
    <row r="208" spans="1:11">
      <c r="A208" s="4"/>
      <c r="B208" s="5"/>
      <c r="C208" s="5"/>
      <c r="D208" s="5"/>
      <c r="E208" s="5"/>
      <c r="F208" s="5"/>
      <c r="G208" s="5"/>
      <c r="H208" s="5"/>
      <c r="I208" s="5"/>
      <c r="J208" s="5"/>
      <c r="K208" s="6"/>
    </row>
    <row r="209" spans="1:11">
      <c r="A209" s="4"/>
      <c r="B209" s="5"/>
      <c r="C209" s="5"/>
      <c r="D209" s="5"/>
      <c r="E209" s="5"/>
      <c r="F209" s="5"/>
      <c r="G209" s="5"/>
      <c r="H209" s="5"/>
      <c r="I209" s="5"/>
      <c r="J209" s="5"/>
      <c r="K209" s="6"/>
    </row>
    <row r="210" spans="1:11">
      <c r="A210" s="4"/>
      <c r="B210" s="5"/>
      <c r="C210" s="5"/>
      <c r="D210" s="5"/>
      <c r="E210" s="5"/>
      <c r="F210" s="5"/>
      <c r="G210" s="5"/>
      <c r="H210" s="5"/>
      <c r="I210" s="5"/>
      <c r="J210" s="5"/>
      <c r="K210" s="6"/>
    </row>
    <row r="211" spans="1:11">
      <c r="A211" s="4"/>
      <c r="B211" s="5"/>
      <c r="C211" s="5"/>
      <c r="D211" s="5"/>
      <c r="E211" s="5"/>
      <c r="F211" s="5"/>
      <c r="G211" s="5"/>
      <c r="H211" s="5"/>
      <c r="I211" s="5"/>
      <c r="J211" s="5"/>
      <c r="K211" s="6"/>
    </row>
    <row r="212" spans="1:11">
      <c r="A212" s="4"/>
      <c r="B212" s="5"/>
      <c r="C212" s="5"/>
      <c r="D212" s="5"/>
      <c r="E212" s="5"/>
      <c r="F212" s="5"/>
      <c r="G212" s="5"/>
      <c r="H212" s="5"/>
      <c r="I212" s="5"/>
      <c r="J212" s="5"/>
      <c r="K212" s="6"/>
    </row>
    <row r="213" spans="1:11">
      <c r="A213" s="4"/>
      <c r="B213" s="5"/>
      <c r="C213" s="5"/>
      <c r="D213" s="5"/>
      <c r="E213" s="5"/>
      <c r="F213" s="5"/>
      <c r="G213" s="5"/>
      <c r="H213" s="5"/>
      <c r="I213" s="5"/>
      <c r="J213" s="5"/>
      <c r="K213" s="6"/>
    </row>
    <row r="214" spans="1:11">
      <c r="A214" s="4"/>
      <c r="B214" s="5"/>
      <c r="C214" s="5"/>
      <c r="D214" s="5"/>
      <c r="E214" s="5"/>
      <c r="F214" s="5"/>
      <c r="G214" s="5"/>
      <c r="H214" s="5"/>
      <c r="I214" s="5"/>
      <c r="J214" s="5"/>
      <c r="K214" s="6"/>
    </row>
    <row r="215" spans="1:11">
      <c r="A215" s="4"/>
      <c r="B215" s="5"/>
      <c r="C215" s="5"/>
      <c r="D215" s="5"/>
      <c r="E215" s="5"/>
      <c r="F215" s="5"/>
      <c r="G215" s="5"/>
      <c r="H215" s="5"/>
      <c r="I215" s="5"/>
      <c r="J215" s="5"/>
      <c r="K215" s="6"/>
    </row>
    <row r="216" spans="1:11">
      <c r="A216" s="4"/>
      <c r="B216" s="5"/>
      <c r="C216" s="5"/>
      <c r="D216" s="5"/>
      <c r="E216" s="5"/>
      <c r="F216" s="5"/>
      <c r="G216" s="5"/>
      <c r="H216" s="5"/>
      <c r="I216" s="5"/>
      <c r="J216" s="5"/>
      <c r="K216" s="6"/>
    </row>
    <row r="217" spans="1:11">
      <c r="A217" s="4"/>
      <c r="B217" s="5"/>
      <c r="C217" s="5"/>
      <c r="D217" s="5"/>
      <c r="E217" s="5"/>
      <c r="F217" s="5"/>
      <c r="G217" s="5"/>
      <c r="H217" s="5"/>
      <c r="I217" s="5"/>
      <c r="J217" s="5"/>
      <c r="K217" s="6"/>
    </row>
    <row r="218" spans="1:11">
      <c r="A218" s="243"/>
      <c r="B218" s="244"/>
      <c r="C218" s="244"/>
      <c r="D218" s="244"/>
      <c r="E218" s="244"/>
      <c r="F218" s="244"/>
      <c r="G218" s="244"/>
      <c r="H218" s="244"/>
      <c r="I218" s="244"/>
      <c r="J218" s="244"/>
      <c r="K218" s="245"/>
    </row>
    <row r="219" spans="1:11">
      <c r="A219" s="243"/>
      <c r="B219" s="244"/>
      <c r="C219" s="244"/>
      <c r="D219" s="244"/>
      <c r="E219" s="244"/>
      <c r="F219" s="244"/>
      <c r="G219" s="244"/>
      <c r="H219" s="244"/>
      <c r="I219" s="244"/>
      <c r="J219" s="244"/>
      <c r="K219" s="245"/>
    </row>
    <row r="220" spans="1:11">
      <c r="A220" s="243"/>
      <c r="B220" s="244"/>
      <c r="C220" s="244"/>
      <c r="D220" s="244"/>
      <c r="E220" s="244"/>
      <c r="F220" s="244"/>
      <c r="G220" s="244"/>
      <c r="H220" s="244"/>
      <c r="I220" s="244"/>
      <c r="J220" s="244"/>
      <c r="K220" s="245"/>
    </row>
    <row r="221" spans="1:11">
      <c r="A221" s="228" t="s">
        <v>35</v>
      </c>
      <c r="B221" s="229"/>
      <c r="C221" s="229"/>
      <c r="D221" s="229"/>
      <c r="E221" s="229"/>
      <c r="F221" s="229"/>
      <c r="G221" s="229"/>
      <c r="H221" s="229"/>
      <c r="I221" s="229"/>
      <c r="J221" s="229"/>
      <c r="K221" s="230"/>
    </row>
    <row r="222" spans="1:11">
      <c r="A222" s="228"/>
      <c r="B222" s="229"/>
      <c r="C222" s="229"/>
      <c r="D222" s="229"/>
      <c r="E222" s="229"/>
      <c r="F222" s="229"/>
      <c r="G222" s="229"/>
      <c r="H222" s="229"/>
      <c r="I222" s="229"/>
      <c r="J222" s="229"/>
      <c r="K222" s="230"/>
    </row>
    <row r="223" spans="1:11">
      <c r="A223" s="228"/>
      <c r="B223" s="229"/>
      <c r="C223" s="229"/>
      <c r="D223" s="229"/>
      <c r="E223" s="229"/>
      <c r="F223" s="229"/>
      <c r="G223" s="229"/>
      <c r="H223" s="229"/>
      <c r="I223" s="229"/>
      <c r="J223" s="229"/>
      <c r="K223" s="230"/>
    </row>
    <row r="224" spans="1:11">
      <c r="A224" s="231" t="s">
        <v>36</v>
      </c>
      <c r="B224" s="232"/>
      <c r="C224" s="232"/>
      <c r="D224" s="232"/>
      <c r="E224" s="232"/>
      <c r="F224" s="232"/>
      <c r="G224" s="232"/>
      <c r="H224" s="232"/>
      <c r="I224" s="232"/>
      <c r="J224" s="232"/>
      <c r="K224" s="233"/>
    </row>
    <row r="225" spans="1:11">
      <c r="A225" s="231"/>
      <c r="B225" s="232"/>
      <c r="C225" s="232"/>
      <c r="D225" s="232"/>
      <c r="E225" s="232"/>
      <c r="F225" s="232"/>
      <c r="G225" s="232"/>
      <c r="H225" s="232"/>
      <c r="I225" s="232"/>
      <c r="J225" s="232"/>
      <c r="K225" s="233"/>
    </row>
    <row r="226" spans="1:11">
      <c r="A226" s="231"/>
      <c r="B226" s="232"/>
      <c r="C226" s="232"/>
      <c r="D226" s="232"/>
      <c r="E226" s="232"/>
      <c r="F226" s="232"/>
      <c r="G226" s="232"/>
      <c r="H226" s="232"/>
      <c r="I226" s="232"/>
      <c r="J226" s="232"/>
      <c r="K226" s="233"/>
    </row>
    <row r="227" spans="1:11" ht="15.75" thickBot="1">
      <c r="A227" s="46"/>
      <c r="B227" s="47"/>
      <c r="C227" s="47"/>
      <c r="D227" s="47"/>
      <c r="E227" s="47"/>
      <c r="F227" s="47"/>
      <c r="G227" s="47"/>
      <c r="H227" s="47"/>
      <c r="I227" s="47"/>
      <c r="J227" s="47"/>
      <c r="K227" s="48"/>
    </row>
    <row r="228" spans="1:11">
      <c r="A228" s="40"/>
      <c r="B228" s="41"/>
      <c r="C228" s="41"/>
      <c r="D228" s="41"/>
      <c r="E228" s="41"/>
      <c r="F228" s="41"/>
      <c r="G228" s="41"/>
      <c r="H228" s="41"/>
      <c r="I228" s="41"/>
      <c r="J228" s="41"/>
      <c r="K228" s="42"/>
    </row>
    <row r="229" spans="1:11">
      <c r="A229" s="4"/>
      <c r="B229" s="5"/>
      <c r="C229" s="5"/>
      <c r="D229" s="5"/>
      <c r="E229" s="5"/>
      <c r="F229" s="5"/>
      <c r="G229" s="5"/>
      <c r="H229" s="5"/>
      <c r="I229" s="5"/>
      <c r="J229" s="5"/>
      <c r="K229" s="6"/>
    </row>
    <row r="230" spans="1:11">
      <c r="A230" s="4"/>
      <c r="B230" s="5"/>
      <c r="C230" s="5"/>
      <c r="D230" s="5"/>
      <c r="E230" s="5"/>
      <c r="F230" s="5"/>
      <c r="G230" s="5"/>
      <c r="H230" s="5"/>
      <c r="I230" s="5"/>
      <c r="J230" s="5"/>
      <c r="K230" s="6"/>
    </row>
    <row r="231" spans="1:11">
      <c r="A231" s="4"/>
      <c r="B231" s="5"/>
      <c r="C231" s="5"/>
      <c r="D231" s="5"/>
      <c r="E231" s="5"/>
      <c r="F231" s="5"/>
      <c r="G231" s="5"/>
      <c r="H231" s="5"/>
      <c r="I231" s="5"/>
      <c r="J231" s="5"/>
      <c r="K231" s="6"/>
    </row>
    <row r="232" spans="1:11">
      <c r="A232" s="4"/>
      <c r="B232" s="5"/>
      <c r="C232" s="5"/>
      <c r="D232" s="5"/>
      <c r="E232" s="5"/>
      <c r="F232" s="5"/>
      <c r="G232" s="5"/>
      <c r="H232" s="5"/>
      <c r="I232" s="5"/>
      <c r="J232" s="5"/>
      <c r="K232" s="6"/>
    </row>
    <row r="233" spans="1:11">
      <c r="A233" s="4"/>
      <c r="B233" s="5"/>
      <c r="C233" s="5"/>
      <c r="D233" s="5"/>
      <c r="E233" s="5"/>
      <c r="F233" s="5"/>
      <c r="G233" s="5"/>
      <c r="H233" s="5"/>
      <c r="I233" s="5"/>
      <c r="J233" s="5"/>
      <c r="K233" s="6"/>
    </row>
    <row r="234" spans="1:11">
      <c r="A234" s="4"/>
      <c r="B234" s="5"/>
      <c r="C234" s="5"/>
      <c r="D234" s="5"/>
      <c r="E234" s="5"/>
      <c r="F234" s="5"/>
      <c r="G234" s="5"/>
      <c r="H234" s="5"/>
      <c r="I234" s="5"/>
      <c r="J234" s="5"/>
      <c r="K234" s="6"/>
    </row>
    <row r="235" spans="1:11">
      <c r="A235" s="4"/>
      <c r="B235" s="5"/>
      <c r="C235" s="5"/>
      <c r="D235" s="5"/>
      <c r="E235" s="5"/>
      <c r="F235" s="5"/>
      <c r="G235" s="5"/>
      <c r="H235" s="5"/>
      <c r="I235" s="5"/>
      <c r="J235" s="5"/>
      <c r="K235" s="6"/>
    </row>
    <row r="236" spans="1:11">
      <c r="A236" s="4"/>
      <c r="B236" s="5"/>
      <c r="C236" s="5"/>
      <c r="D236" s="5"/>
      <c r="E236" s="5"/>
      <c r="F236" s="5"/>
      <c r="G236" s="5"/>
      <c r="H236" s="5"/>
      <c r="I236" s="5"/>
      <c r="J236" s="5"/>
      <c r="K236" s="6"/>
    </row>
    <row r="237" spans="1:11">
      <c r="A237" s="4"/>
      <c r="B237" s="5"/>
      <c r="C237" s="5"/>
      <c r="D237" s="5"/>
      <c r="E237" s="5"/>
      <c r="F237" s="5"/>
      <c r="G237" s="5"/>
      <c r="H237" s="5"/>
      <c r="I237" s="5"/>
      <c r="J237" s="5"/>
      <c r="K237" s="6"/>
    </row>
    <row r="238" spans="1:11">
      <c r="A238" s="225" t="s">
        <v>4</v>
      </c>
      <c r="B238" s="226"/>
      <c r="C238" s="226"/>
      <c r="D238" s="226"/>
      <c r="E238" s="226"/>
      <c r="F238" s="226"/>
      <c r="G238" s="226"/>
      <c r="H238" s="226"/>
      <c r="I238" s="226"/>
      <c r="J238" s="226"/>
      <c r="K238" s="227"/>
    </row>
    <row r="239" spans="1:11">
      <c r="A239" s="225"/>
      <c r="B239" s="226"/>
      <c r="C239" s="226"/>
      <c r="D239" s="226"/>
      <c r="E239" s="226"/>
      <c r="F239" s="226"/>
      <c r="G239" s="226"/>
      <c r="H239" s="226"/>
      <c r="I239" s="226"/>
      <c r="J239" s="226"/>
      <c r="K239" s="227"/>
    </row>
    <row r="240" spans="1:11">
      <c r="A240" s="225"/>
      <c r="B240" s="226"/>
      <c r="C240" s="226"/>
      <c r="D240" s="226"/>
      <c r="E240" s="226"/>
      <c r="F240" s="226"/>
      <c r="G240" s="226"/>
      <c r="H240" s="226"/>
      <c r="I240" s="226"/>
      <c r="J240" s="226"/>
      <c r="K240" s="227"/>
    </row>
    <row r="241" spans="1:11">
      <c r="A241" s="225"/>
      <c r="B241" s="226"/>
      <c r="C241" s="226"/>
      <c r="D241" s="226"/>
      <c r="E241" s="226"/>
      <c r="F241" s="226"/>
      <c r="G241" s="226"/>
      <c r="H241" s="226"/>
      <c r="I241" s="226"/>
      <c r="J241" s="226"/>
      <c r="K241" s="227"/>
    </row>
    <row r="242" spans="1:11">
      <c r="A242" s="4"/>
      <c r="B242" s="5"/>
      <c r="C242" s="5"/>
      <c r="D242" s="5"/>
      <c r="E242" s="5"/>
      <c r="F242" s="5"/>
      <c r="G242" s="5"/>
      <c r="H242" s="5"/>
      <c r="I242" s="5"/>
      <c r="J242" s="5"/>
      <c r="K242" s="6"/>
    </row>
    <row r="243" spans="1:11">
      <c r="A243" s="4"/>
      <c r="B243" s="5"/>
      <c r="C243" s="5"/>
      <c r="D243" s="5"/>
      <c r="E243" s="5"/>
      <c r="F243" s="5"/>
      <c r="G243" s="5"/>
      <c r="H243" s="5"/>
      <c r="I243" s="5"/>
      <c r="J243" s="5"/>
      <c r="K243" s="6"/>
    </row>
    <row r="244" spans="1:11">
      <c r="A244" s="4"/>
      <c r="B244" s="5"/>
      <c r="C244" s="5"/>
      <c r="D244" s="5"/>
      <c r="E244" s="5"/>
      <c r="F244" s="5"/>
      <c r="G244" s="5"/>
      <c r="H244" s="5"/>
      <c r="I244" s="5"/>
      <c r="J244" s="5"/>
      <c r="K244" s="6"/>
    </row>
    <row r="245" spans="1:11">
      <c r="A245" s="4"/>
      <c r="B245" s="5"/>
      <c r="C245" s="5"/>
      <c r="D245" s="5"/>
      <c r="E245" s="5"/>
      <c r="F245" s="5"/>
      <c r="G245" s="5"/>
      <c r="H245" s="5"/>
      <c r="I245" s="5"/>
      <c r="J245" s="5"/>
      <c r="K245" s="6"/>
    </row>
    <row r="246" spans="1:11">
      <c r="A246" s="4"/>
      <c r="B246" s="5"/>
      <c r="C246" s="5"/>
      <c r="D246" s="5"/>
      <c r="E246" s="5"/>
      <c r="F246" s="5"/>
      <c r="G246" s="5"/>
      <c r="H246" s="5"/>
      <c r="I246" s="5"/>
      <c r="J246" s="5"/>
      <c r="K246" s="6"/>
    </row>
    <row r="247" spans="1:11">
      <c r="A247" s="4"/>
      <c r="B247" s="5"/>
      <c r="C247" s="5"/>
      <c r="D247" s="5"/>
      <c r="E247" s="5"/>
      <c r="F247" s="5"/>
      <c r="G247" s="5"/>
      <c r="H247" s="5"/>
      <c r="I247" s="5"/>
      <c r="J247" s="5"/>
      <c r="K247" s="6"/>
    </row>
    <row r="248" spans="1:11">
      <c r="A248" s="4"/>
      <c r="B248" s="5"/>
      <c r="C248" s="5"/>
      <c r="D248" s="5"/>
      <c r="E248" s="5"/>
      <c r="F248" s="5"/>
      <c r="G248" s="5"/>
      <c r="H248" s="5"/>
      <c r="I248" s="5"/>
      <c r="J248" s="5"/>
      <c r="K248" s="6"/>
    </row>
    <row r="249" spans="1:11">
      <c r="A249" s="4"/>
      <c r="B249" s="5"/>
      <c r="C249" s="5"/>
      <c r="D249" s="5"/>
      <c r="E249" s="5"/>
      <c r="F249" s="5"/>
      <c r="G249" s="5"/>
      <c r="H249" s="5"/>
      <c r="I249" s="5"/>
      <c r="J249" s="5"/>
      <c r="K249" s="6"/>
    </row>
    <row r="250" spans="1:11">
      <c r="A250" s="4"/>
      <c r="B250" s="5"/>
      <c r="C250" s="5"/>
      <c r="D250" s="5"/>
      <c r="E250" s="5"/>
      <c r="F250" s="5"/>
      <c r="G250" s="5"/>
      <c r="H250" s="5"/>
      <c r="I250" s="5"/>
      <c r="J250" s="5"/>
      <c r="K250" s="6"/>
    </row>
    <row r="251" spans="1:11">
      <c r="A251" s="4"/>
      <c r="B251" s="5"/>
      <c r="C251" s="5"/>
      <c r="D251" s="5"/>
      <c r="E251" s="5"/>
      <c r="F251" s="5"/>
      <c r="G251" s="5"/>
      <c r="H251" s="5"/>
      <c r="I251" s="5"/>
      <c r="J251" s="5"/>
      <c r="K251" s="6"/>
    </row>
    <row r="252" spans="1:11">
      <c r="A252" s="228" t="s">
        <v>37</v>
      </c>
      <c r="B252" s="229"/>
      <c r="C252" s="229"/>
      <c r="D252" s="229"/>
      <c r="E252" s="229"/>
      <c r="F252" s="229"/>
      <c r="G252" s="229"/>
      <c r="H252" s="229"/>
      <c r="I252" s="229"/>
      <c r="J252" s="229"/>
      <c r="K252" s="230"/>
    </row>
    <row r="253" spans="1:11">
      <c r="A253" s="228"/>
      <c r="B253" s="229"/>
      <c r="C253" s="229"/>
      <c r="D253" s="229"/>
      <c r="E253" s="229"/>
      <c r="F253" s="229"/>
      <c r="G253" s="229"/>
      <c r="H253" s="229"/>
      <c r="I253" s="229"/>
      <c r="J253" s="229"/>
      <c r="K253" s="230"/>
    </row>
    <row r="254" spans="1:11">
      <c r="A254" s="228"/>
      <c r="B254" s="229"/>
      <c r="C254" s="229"/>
      <c r="D254" s="229"/>
      <c r="E254" s="229"/>
      <c r="F254" s="229"/>
      <c r="G254" s="229"/>
      <c r="H254" s="229"/>
      <c r="I254" s="229"/>
      <c r="J254" s="229"/>
      <c r="K254" s="230"/>
    </row>
    <row r="255" spans="1:11">
      <c r="A255" s="228" t="s">
        <v>38</v>
      </c>
      <c r="B255" s="229"/>
      <c r="C255" s="229"/>
      <c r="D255" s="229"/>
      <c r="E255" s="229"/>
      <c r="F255" s="229"/>
      <c r="G255" s="229"/>
      <c r="H255" s="229"/>
      <c r="I255" s="229"/>
      <c r="J255" s="229"/>
      <c r="K255" s="230"/>
    </row>
    <row r="256" spans="1:11">
      <c r="A256" s="228"/>
      <c r="B256" s="229"/>
      <c r="C256" s="229"/>
      <c r="D256" s="229"/>
      <c r="E256" s="229"/>
      <c r="F256" s="229"/>
      <c r="G256" s="229"/>
      <c r="H256" s="229"/>
      <c r="I256" s="229"/>
      <c r="J256" s="229"/>
      <c r="K256" s="230"/>
    </row>
    <row r="257" spans="1:11">
      <c r="A257" s="228"/>
      <c r="B257" s="229"/>
      <c r="C257" s="229"/>
      <c r="D257" s="229"/>
      <c r="E257" s="229"/>
      <c r="F257" s="229"/>
      <c r="G257" s="229"/>
      <c r="H257" s="229"/>
      <c r="I257" s="229"/>
      <c r="J257" s="229"/>
      <c r="K257" s="230"/>
    </row>
    <row r="258" spans="1:11">
      <c r="A258" s="231"/>
      <c r="B258" s="232"/>
      <c r="C258" s="232"/>
      <c r="D258" s="232"/>
      <c r="E258" s="232"/>
      <c r="F258" s="232"/>
      <c r="G258" s="232"/>
      <c r="H258" s="232"/>
      <c r="I258" s="232"/>
      <c r="J258" s="232"/>
      <c r="K258" s="233"/>
    </row>
    <row r="259" spans="1:11">
      <c r="A259" s="231"/>
      <c r="B259" s="232"/>
      <c r="C259" s="232"/>
      <c r="D259" s="232"/>
      <c r="E259" s="232"/>
      <c r="F259" s="232"/>
      <c r="G259" s="232"/>
      <c r="H259" s="232"/>
      <c r="I259" s="232"/>
      <c r="J259" s="232"/>
      <c r="K259" s="233"/>
    </row>
    <row r="260" spans="1:11">
      <c r="A260" s="231"/>
      <c r="B260" s="232"/>
      <c r="C260" s="232"/>
      <c r="D260" s="232"/>
      <c r="E260" s="232"/>
      <c r="F260" s="232"/>
      <c r="G260" s="232"/>
      <c r="H260" s="232"/>
      <c r="I260" s="232"/>
      <c r="J260" s="232"/>
      <c r="K260" s="233"/>
    </row>
    <row r="261" spans="1:11" ht="15.75" thickBot="1">
      <c r="A261" s="46"/>
      <c r="B261" s="47"/>
      <c r="C261" s="47"/>
      <c r="D261" s="47"/>
      <c r="E261" s="47"/>
      <c r="F261" s="47"/>
      <c r="G261" s="47"/>
      <c r="H261" s="47"/>
      <c r="I261" s="47"/>
      <c r="J261" s="47"/>
      <c r="K261" s="48"/>
    </row>
    <row r="262" spans="1:11">
      <c r="A262" s="40"/>
      <c r="B262" s="41"/>
      <c r="C262" s="41"/>
      <c r="D262" s="41"/>
      <c r="E262" s="41"/>
      <c r="F262" s="41"/>
      <c r="G262" s="41"/>
      <c r="H262" s="41"/>
      <c r="I262" s="41"/>
      <c r="J262" s="41"/>
      <c r="K262" s="42"/>
    </row>
    <row r="263" spans="1:11">
      <c r="A263" s="4"/>
      <c r="B263" s="5"/>
      <c r="C263" s="5"/>
      <c r="D263" s="5"/>
      <c r="E263" s="5"/>
      <c r="F263" s="5"/>
      <c r="G263" s="5"/>
      <c r="H263" s="5"/>
      <c r="I263" s="5"/>
      <c r="J263" s="5"/>
      <c r="K263" s="6"/>
    </row>
    <row r="264" spans="1:11">
      <c r="A264" s="4"/>
      <c r="B264" s="5"/>
      <c r="C264" s="5"/>
      <c r="D264" s="5"/>
      <c r="E264" s="5"/>
      <c r="F264" s="5"/>
      <c r="G264" s="5"/>
      <c r="H264" s="5"/>
      <c r="I264" s="5"/>
      <c r="J264" s="5"/>
      <c r="K264" s="6"/>
    </row>
    <row r="265" spans="1:11">
      <c r="A265" s="4"/>
      <c r="B265" s="5"/>
      <c r="C265" s="5"/>
      <c r="D265" s="5"/>
      <c r="E265" s="5"/>
      <c r="F265" s="5"/>
      <c r="G265" s="5"/>
      <c r="H265" s="5"/>
      <c r="I265" s="5"/>
      <c r="J265" s="5"/>
      <c r="K265" s="6"/>
    </row>
    <row r="266" spans="1:11">
      <c r="A266" s="4"/>
      <c r="B266" s="5"/>
      <c r="C266" s="5"/>
      <c r="D266" s="5"/>
      <c r="E266" s="5"/>
      <c r="F266" s="5"/>
      <c r="G266" s="5"/>
      <c r="H266" s="5"/>
      <c r="I266" s="5"/>
      <c r="J266" s="5"/>
      <c r="K266" s="6"/>
    </row>
    <row r="267" spans="1:11">
      <c r="A267" s="4"/>
      <c r="B267" s="5"/>
      <c r="C267" s="5"/>
      <c r="D267" s="5"/>
      <c r="E267" s="5"/>
      <c r="F267" s="5"/>
      <c r="G267" s="5"/>
      <c r="H267" s="5"/>
      <c r="I267" s="5"/>
      <c r="J267" s="5"/>
      <c r="K267" s="6"/>
    </row>
    <row r="268" spans="1:11">
      <c r="A268" s="4"/>
      <c r="B268" s="5"/>
      <c r="C268" s="5"/>
      <c r="D268" s="5"/>
      <c r="E268" s="5"/>
      <c r="F268" s="5"/>
      <c r="G268" s="5"/>
      <c r="H268" s="5"/>
      <c r="I268" s="5"/>
      <c r="J268" s="5"/>
      <c r="K268" s="6"/>
    </row>
    <row r="269" spans="1:11">
      <c r="A269" s="4"/>
      <c r="B269" s="5"/>
      <c r="C269" s="5"/>
      <c r="D269" s="5"/>
      <c r="E269" s="5"/>
      <c r="F269" s="5"/>
      <c r="G269" s="5"/>
      <c r="H269" s="5"/>
      <c r="I269" s="5"/>
      <c r="J269" s="5"/>
      <c r="K269" s="6"/>
    </row>
    <row r="270" spans="1:11">
      <c r="A270" s="4"/>
      <c r="B270" s="5"/>
      <c r="C270" s="5"/>
      <c r="D270" s="5"/>
      <c r="E270" s="5"/>
      <c r="F270" s="5"/>
      <c r="G270" s="5"/>
      <c r="H270" s="5"/>
      <c r="I270" s="5"/>
      <c r="J270" s="5"/>
      <c r="K270" s="6"/>
    </row>
    <row r="271" spans="1:11">
      <c r="A271" s="4"/>
      <c r="B271" s="5"/>
      <c r="C271" s="5"/>
      <c r="D271" s="5"/>
      <c r="E271" s="5"/>
      <c r="F271" s="5"/>
      <c r="G271" s="5"/>
      <c r="H271" s="5"/>
      <c r="I271" s="5"/>
      <c r="J271" s="5"/>
      <c r="K271" s="6"/>
    </row>
    <row r="272" spans="1:11">
      <c r="A272" s="225" t="s">
        <v>4</v>
      </c>
      <c r="B272" s="226"/>
      <c r="C272" s="226"/>
      <c r="D272" s="226"/>
      <c r="E272" s="226"/>
      <c r="F272" s="226"/>
      <c r="G272" s="226"/>
      <c r="H272" s="226"/>
      <c r="I272" s="226"/>
      <c r="J272" s="226"/>
      <c r="K272" s="227"/>
    </row>
    <row r="273" spans="1:11">
      <c r="A273" s="225"/>
      <c r="B273" s="226"/>
      <c r="C273" s="226"/>
      <c r="D273" s="226"/>
      <c r="E273" s="226"/>
      <c r="F273" s="226"/>
      <c r="G273" s="226"/>
      <c r="H273" s="226"/>
      <c r="I273" s="226"/>
      <c r="J273" s="226"/>
      <c r="K273" s="227"/>
    </row>
    <row r="274" spans="1:11">
      <c r="A274" s="225"/>
      <c r="B274" s="226"/>
      <c r="C274" s="226"/>
      <c r="D274" s="226"/>
      <c r="E274" s="226"/>
      <c r="F274" s="226"/>
      <c r="G274" s="226"/>
      <c r="H274" s="226"/>
      <c r="I274" s="226"/>
      <c r="J274" s="226"/>
      <c r="K274" s="227"/>
    </row>
    <row r="275" spans="1:11">
      <c r="A275" s="225"/>
      <c r="B275" s="226"/>
      <c r="C275" s="226"/>
      <c r="D275" s="226"/>
      <c r="E275" s="226"/>
      <c r="F275" s="226"/>
      <c r="G275" s="226"/>
      <c r="H275" s="226"/>
      <c r="I275" s="226"/>
      <c r="J275" s="226"/>
      <c r="K275" s="227"/>
    </row>
    <row r="276" spans="1:11">
      <c r="A276" s="4"/>
      <c r="B276" s="5"/>
      <c r="C276" s="5"/>
      <c r="D276" s="5"/>
      <c r="E276" s="5"/>
      <c r="F276" s="5"/>
      <c r="G276" s="5"/>
      <c r="H276" s="5"/>
      <c r="I276" s="5"/>
      <c r="J276" s="5"/>
      <c r="K276" s="6"/>
    </row>
    <row r="277" spans="1:11">
      <c r="A277" s="4"/>
      <c r="B277" s="5"/>
      <c r="C277" s="5"/>
      <c r="D277" s="5"/>
      <c r="E277" s="5"/>
      <c r="F277" s="5"/>
      <c r="G277" s="5"/>
      <c r="H277" s="5"/>
      <c r="I277" s="5"/>
      <c r="J277" s="5"/>
      <c r="K277" s="6"/>
    </row>
    <row r="278" spans="1:11">
      <c r="A278" s="4"/>
      <c r="B278" s="5"/>
      <c r="C278" s="5"/>
      <c r="D278" s="5"/>
      <c r="E278" s="5"/>
      <c r="F278" s="5"/>
      <c r="G278" s="5"/>
      <c r="H278" s="5"/>
      <c r="I278" s="5"/>
      <c r="J278" s="5"/>
      <c r="K278" s="6"/>
    </row>
    <row r="279" spans="1:11">
      <c r="A279" s="4"/>
      <c r="B279" s="5"/>
      <c r="C279" s="5"/>
      <c r="D279" s="5"/>
      <c r="E279" s="5"/>
      <c r="F279" s="5"/>
      <c r="G279" s="5"/>
      <c r="H279" s="5"/>
      <c r="I279" s="5"/>
      <c r="J279" s="5"/>
      <c r="K279" s="6"/>
    </row>
    <row r="280" spans="1:11">
      <c r="A280" s="4"/>
      <c r="B280" s="5"/>
      <c r="C280" s="5"/>
      <c r="D280" s="5"/>
      <c r="E280" s="5"/>
      <c r="F280" s="5"/>
      <c r="G280" s="5"/>
      <c r="H280" s="5"/>
      <c r="I280" s="5"/>
      <c r="J280" s="5"/>
      <c r="K280" s="6"/>
    </row>
    <row r="281" spans="1:11">
      <c r="A281" s="4"/>
      <c r="B281" s="5"/>
      <c r="C281" s="5"/>
      <c r="D281" s="5"/>
      <c r="E281" s="5"/>
      <c r="F281" s="5"/>
      <c r="G281" s="5"/>
      <c r="H281" s="5"/>
      <c r="I281" s="5"/>
      <c r="J281" s="5"/>
      <c r="K281" s="6"/>
    </row>
    <row r="282" spans="1:11">
      <c r="A282" s="4"/>
      <c r="B282" s="5"/>
      <c r="C282" s="5"/>
      <c r="D282" s="5"/>
      <c r="E282" s="5"/>
      <c r="F282" s="5"/>
      <c r="G282" s="5"/>
      <c r="H282" s="5"/>
      <c r="I282" s="5"/>
      <c r="J282" s="5"/>
      <c r="K282" s="6"/>
    </row>
    <row r="283" spans="1:11">
      <c r="A283" s="4"/>
      <c r="B283" s="5"/>
      <c r="C283" s="5"/>
      <c r="D283" s="5"/>
      <c r="E283" s="5"/>
      <c r="F283" s="5"/>
      <c r="G283" s="5"/>
      <c r="H283" s="5"/>
      <c r="I283" s="5"/>
      <c r="J283" s="5"/>
      <c r="K283" s="6"/>
    </row>
    <row r="284" spans="1:11">
      <c r="A284" s="4"/>
      <c r="B284" s="5"/>
      <c r="C284" s="5"/>
      <c r="D284" s="5"/>
      <c r="E284" s="5"/>
      <c r="F284" s="5"/>
      <c r="G284" s="5"/>
      <c r="H284" s="5"/>
      <c r="I284" s="5"/>
      <c r="J284" s="5"/>
      <c r="K284" s="6"/>
    </row>
    <row r="285" spans="1:11">
      <c r="A285" s="4"/>
      <c r="B285" s="5"/>
      <c r="C285" s="5"/>
      <c r="D285" s="5"/>
      <c r="E285" s="5"/>
      <c r="F285" s="5"/>
      <c r="G285" s="5"/>
      <c r="H285" s="5"/>
      <c r="I285" s="5"/>
      <c r="J285" s="5"/>
      <c r="K285" s="6"/>
    </row>
    <row r="286" spans="1:11">
      <c r="A286" s="207" t="s">
        <v>39</v>
      </c>
      <c r="B286" s="208"/>
      <c r="C286" s="208"/>
      <c r="D286" s="208"/>
      <c r="E286" s="208"/>
      <c r="F286" s="208"/>
      <c r="G286" s="208"/>
      <c r="H286" s="208"/>
      <c r="I286" s="208"/>
      <c r="J286" s="208"/>
      <c r="K286" s="209"/>
    </row>
    <row r="287" spans="1:11">
      <c r="A287" s="207"/>
      <c r="B287" s="208"/>
      <c r="C287" s="208"/>
      <c r="D287" s="208"/>
      <c r="E287" s="208"/>
      <c r="F287" s="208"/>
      <c r="G287" s="208"/>
      <c r="H287" s="208"/>
      <c r="I287" s="208"/>
      <c r="J287" s="208"/>
      <c r="K287" s="209"/>
    </row>
    <row r="288" spans="1:11">
      <c r="A288" s="207"/>
      <c r="B288" s="208"/>
      <c r="C288" s="208"/>
      <c r="D288" s="208"/>
      <c r="E288" s="208"/>
      <c r="F288" s="208"/>
      <c r="G288" s="208"/>
      <c r="H288" s="208"/>
      <c r="I288" s="208"/>
      <c r="J288" s="208"/>
      <c r="K288" s="209"/>
    </row>
    <row r="289" spans="1:11">
      <c r="A289" s="207" t="s">
        <v>40</v>
      </c>
      <c r="B289" s="208"/>
      <c r="C289" s="208"/>
      <c r="D289" s="208"/>
      <c r="E289" s="208"/>
      <c r="F289" s="208"/>
      <c r="G289" s="208"/>
      <c r="H289" s="208"/>
      <c r="I289" s="208"/>
      <c r="J289" s="208"/>
      <c r="K289" s="209"/>
    </row>
    <row r="290" spans="1:11">
      <c r="A290" s="207"/>
      <c r="B290" s="208"/>
      <c r="C290" s="208"/>
      <c r="D290" s="208"/>
      <c r="E290" s="208"/>
      <c r="F290" s="208"/>
      <c r="G290" s="208"/>
      <c r="H290" s="208"/>
      <c r="I290" s="208"/>
      <c r="J290" s="208"/>
      <c r="K290" s="209"/>
    </row>
    <row r="291" spans="1:11">
      <c r="A291" s="207"/>
      <c r="B291" s="208"/>
      <c r="C291" s="208"/>
      <c r="D291" s="208"/>
      <c r="E291" s="208"/>
      <c r="F291" s="208"/>
      <c r="G291" s="208"/>
      <c r="H291" s="208"/>
      <c r="I291" s="208"/>
      <c r="J291" s="208"/>
      <c r="K291" s="209"/>
    </row>
    <row r="292" spans="1:11">
      <c r="A292" s="231"/>
      <c r="B292" s="232"/>
      <c r="C292" s="232"/>
      <c r="D292" s="232"/>
      <c r="E292" s="232"/>
      <c r="F292" s="232"/>
      <c r="G292" s="232"/>
      <c r="H292" s="232"/>
      <c r="I292" s="232"/>
      <c r="J292" s="232"/>
      <c r="K292" s="233"/>
    </row>
    <row r="293" spans="1:11">
      <c r="A293" s="231"/>
      <c r="B293" s="232"/>
      <c r="C293" s="232"/>
      <c r="D293" s="232"/>
      <c r="E293" s="232"/>
      <c r="F293" s="232"/>
      <c r="G293" s="232"/>
      <c r="H293" s="232"/>
      <c r="I293" s="232"/>
      <c r="J293" s="232"/>
      <c r="K293" s="233"/>
    </row>
    <row r="294" spans="1:11">
      <c r="A294" s="231"/>
      <c r="B294" s="232"/>
      <c r="C294" s="232"/>
      <c r="D294" s="232"/>
      <c r="E294" s="232"/>
      <c r="F294" s="232"/>
      <c r="G294" s="232"/>
      <c r="H294" s="232"/>
      <c r="I294" s="232"/>
      <c r="J294" s="232"/>
      <c r="K294" s="233"/>
    </row>
    <row r="295" spans="1:11" ht="15.75" thickBot="1">
      <c r="A295" s="46"/>
      <c r="B295" s="47"/>
      <c r="C295" s="47"/>
      <c r="D295" s="47"/>
      <c r="E295" s="47"/>
      <c r="F295" s="47"/>
      <c r="G295" s="47"/>
      <c r="H295" s="47"/>
      <c r="I295" s="47"/>
      <c r="J295" s="47"/>
      <c r="K295" s="48"/>
    </row>
    <row r="296" spans="1:11">
      <c r="A296" s="40"/>
      <c r="B296" s="41"/>
      <c r="C296" s="41"/>
      <c r="D296" s="41"/>
      <c r="E296" s="41"/>
      <c r="F296" s="41"/>
      <c r="G296" s="41"/>
      <c r="H296" s="41"/>
      <c r="I296" s="41"/>
      <c r="J296" s="41"/>
      <c r="K296" s="42"/>
    </row>
    <row r="297" spans="1:11">
      <c r="A297" s="4"/>
      <c r="B297" s="5"/>
      <c r="C297" s="5"/>
      <c r="D297" s="5"/>
      <c r="E297" s="5"/>
      <c r="F297" s="5"/>
      <c r="G297" s="5"/>
      <c r="H297" s="5"/>
      <c r="I297" s="5"/>
      <c r="J297" s="5"/>
      <c r="K297" s="6"/>
    </row>
    <row r="298" spans="1:11">
      <c r="A298" s="4"/>
      <c r="B298" s="5"/>
      <c r="C298" s="5"/>
      <c r="D298" s="5"/>
      <c r="E298" s="5"/>
      <c r="F298" s="5"/>
      <c r="G298" s="5"/>
      <c r="H298" s="5"/>
      <c r="I298" s="5"/>
      <c r="J298" s="5"/>
      <c r="K298" s="6"/>
    </row>
    <row r="299" spans="1:11">
      <c r="A299" s="4"/>
      <c r="B299" s="5"/>
      <c r="C299" s="5"/>
      <c r="D299" s="5"/>
      <c r="E299" s="5"/>
      <c r="F299" s="5"/>
      <c r="G299" s="5"/>
      <c r="H299" s="5"/>
      <c r="I299" s="5"/>
      <c r="J299" s="5"/>
      <c r="K299" s="6"/>
    </row>
    <row r="300" spans="1:11">
      <c r="A300" s="4"/>
      <c r="B300" s="5"/>
      <c r="C300" s="5"/>
      <c r="D300" s="5"/>
      <c r="E300" s="5"/>
      <c r="F300" s="5"/>
      <c r="G300" s="5"/>
      <c r="H300" s="5"/>
      <c r="I300" s="5"/>
      <c r="J300" s="5"/>
      <c r="K300" s="6"/>
    </row>
    <row r="301" spans="1:11">
      <c r="A301" s="4"/>
      <c r="B301" s="5"/>
      <c r="C301" s="5"/>
      <c r="D301" s="5"/>
      <c r="E301" s="5"/>
      <c r="F301" s="5"/>
      <c r="G301" s="5"/>
      <c r="H301" s="5"/>
      <c r="I301" s="5"/>
      <c r="J301" s="5"/>
      <c r="K301" s="6"/>
    </row>
    <row r="302" spans="1:11">
      <c r="A302" s="4"/>
      <c r="B302" s="5"/>
      <c r="C302" s="5"/>
      <c r="D302" s="5"/>
      <c r="E302" s="5"/>
      <c r="F302" s="5"/>
      <c r="G302" s="5"/>
      <c r="H302" s="5"/>
      <c r="I302" s="5"/>
      <c r="J302" s="5"/>
      <c r="K302" s="6"/>
    </row>
    <row r="303" spans="1:11">
      <c r="A303" s="4"/>
      <c r="B303" s="5"/>
      <c r="C303" s="5"/>
      <c r="D303" s="5"/>
      <c r="E303" s="5"/>
      <c r="F303" s="5"/>
      <c r="G303" s="5"/>
      <c r="H303" s="5"/>
      <c r="I303" s="5"/>
      <c r="J303" s="5"/>
      <c r="K303" s="6"/>
    </row>
    <row r="304" spans="1:11">
      <c r="A304" s="4"/>
      <c r="B304" s="5"/>
      <c r="C304" s="5"/>
      <c r="D304" s="5"/>
      <c r="E304" s="5"/>
      <c r="F304" s="5"/>
      <c r="G304" s="5"/>
      <c r="H304" s="5"/>
      <c r="I304" s="5"/>
      <c r="J304" s="5"/>
      <c r="K304" s="6"/>
    </row>
    <row r="305" spans="1:11">
      <c r="A305" s="4"/>
      <c r="B305" s="5"/>
      <c r="C305" s="5"/>
      <c r="D305" s="5"/>
      <c r="E305" s="5"/>
      <c r="F305" s="5"/>
      <c r="G305" s="5"/>
      <c r="H305" s="5"/>
      <c r="I305" s="5"/>
      <c r="J305" s="5"/>
      <c r="K305" s="6"/>
    </row>
    <row r="306" spans="1:11">
      <c r="A306" s="225" t="s">
        <v>4</v>
      </c>
      <c r="B306" s="226"/>
      <c r="C306" s="226"/>
      <c r="D306" s="226"/>
      <c r="E306" s="226"/>
      <c r="F306" s="226"/>
      <c r="G306" s="226"/>
      <c r="H306" s="226"/>
      <c r="I306" s="226"/>
      <c r="J306" s="226"/>
      <c r="K306" s="227"/>
    </row>
    <row r="307" spans="1:11">
      <c r="A307" s="225"/>
      <c r="B307" s="226"/>
      <c r="C307" s="226"/>
      <c r="D307" s="226"/>
      <c r="E307" s="226"/>
      <c r="F307" s="226"/>
      <c r="G307" s="226"/>
      <c r="H307" s="226"/>
      <c r="I307" s="226"/>
      <c r="J307" s="226"/>
      <c r="K307" s="227"/>
    </row>
    <row r="308" spans="1:11">
      <c r="A308" s="225"/>
      <c r="B308" s="226"/>
      <c r="C308" s="226"/>
      <c r="D308" s="226"/>
      <c r="E308" s="226"/>
      <c r="F308" s="226"/>
      <c r="G308" s="226"/>
      <c r="H308" s="226"/>
      <c r="I308" s="226"/>
      <c r="J308" s="226"/>
      <c r="K308" s="227"/>
    </row>
    <row r="309" spans="1:11">
      <c r="A309" s="225"/>
      <c r="B309" s="226"/>
      <c r="C309" s="226"/>
      <c r="D309" s="226"/>
      <c r="E309" s="226"/>
      <c r="F309" s="226"/>
      <c r="G309" s="226"/>
      <c r="H309" s="226"/>
      <c r="I309" s="226"/>
      <c r="J309" s="226"/>
      <c r="K309" s="227"/>
    </row>
    <row r="310" spans="1:11">
      <c r="A310" s="4"/>
      <c r="B310" s="5"/>
      <c r="C310" s="5"/>
      <c r="D310" s="5"/>
      <c r="E310" s="5"/>
      <c r="F310" s="5"/>
      <c r="G310" s="5"/>
      <c r="H310" s="5"/>
      <c r="I310" s="5"/>
      <c r="J310" s="5"/>
      <c r="K310" s="6"/>
    </row>
    <row r="311" spans="1:11">
      <c r="A311" s="4"/>
      <c r="B311" s="5"/>
      <c r="C311" s="5"/>
      <c r="D311" s="5"/>
      <c r="E311" s="5"/>
      <c r="F311" s="5"/>
      <c r="G311" s="5"/>
      <c r="H311" s="5"/>
      <c r="I311" s="5"/>
      <c r="J311" s="5"/>
      <c r="K311" s="6"/>
    </row>
    <row r="312" spans="1:11">
      <c r="A312" s="4"/>
      <c r="B312" s="5"/>
      <c r="C312" s="5"/>
      <c r="D312" s="5"/>
      <c r="E312" s="5"/>
      <c r="F312" s="5"/>
      <c r="G312" s="5"/>
      <c r="H312" s="5"/>
      <c r="I312" s="5"/>
      <c r="J312" s="5"/>
      <c r="K312" s="6"/>
    </row>
    <row r="313" spans="1:11">
      <c r="A313" s="4"/>
      <c r="B313" s="5"/>
      <c r="C313" s="5"/>
      <c r="D313" s="5"/>
      <c r="E313" s="5"/>
      <c r="F313" s="5"/>
      <c r="G313" s="5"/>
      <c r="H313" s="5"/>
      <c r="I313" s="5"/>
      <c r="J313" s="5"/>
      <c r="K313" s="6"/>
    </row>
    <row r="314" spans="1:11">
      <c r="A314" s="4"/>
      <c r="B314" s="5"/>
      <c r="C314" s="5"/>
      <c r="D314" s="5"/>
      <c r="E314" s="5"/>
      <c r="F314" s="5"/>
      <c r="G314" s="5"/>
      <c r="H314" s="5"/>
      <c r="I314" s="5"/>
      <c r="J314" s="5"/>
      <c r="K314" s="6"/>
    </row>
    <row r="315" spans="1:11">
      <c r="A315" s="4"/>
      <c r="B315" s="5"/>
      <c r="C315" s="5"/>
      <c r="D315" s="5"/>
      <c r="E315" s="5"/>
      <c r="F315" s="5"/>
      <c r="G315" s="5"/>
      <c r="H315" s="5"/>
      <c r="I315" s="5"/>
      <c r="J315" s="5"/>
      <c r="K315" s="6"/>
    </row>
    <row r="316" spans="1:11">
      <c r="A316" s="4"/>
      <c r="B316" s="5"/>
      <c r="C316" s="5"/>
      <c r="D316" s="5"/>
      <c r="E316" s="5"/>
      <c r="F316" s="5"/>
      <c r="G316" s="5"/>
      <c r="H316" s="5"/>
      <c r="I316" s="5"/>
      <c r="J316" s="5"/>
      <c r="K316" s="6"/>
    </row>
    <row r="317" spans="1:11">
      <c r="A317" s="4"/>
      <c r="B317" s="5"/>
      <c r="C317" s="5"/>
      <c r="D317" s="5"/>
      <c r="E317" s="5"/>
      <c r="F317" s="5"/>
      <c r="G317" s="5"/>
      <c r="H317" s="5"/>
      <c r="I317" s="5"/>
      <c r="J317" s="5"/>
      <c r="K317" s="6"/>
    </row>
    <row r="318" spans="1:11">
      <c r="A318" s="4"/>
      <c r="B318" s="5"/>
      <c r="C318" s="5"/>
      <c r="D318" s="5"/>
      <c r="E318" s="5"/>
      <c r="F318" s="5"/>
      <c r="G318" s="5"/>
      <c r="H318" s="5"/>
      <c r="I318" s="5"/>
      <c r="J318" s="5"/>
      <c r="K318" s="6"/>
    </row>
    <row r="319" spans="1:11">
      <c r="A319" s="4"/>
      <c r="B319" s="5"/>
      <c r="C319" s="5"/>
      <c r="D319" s="5"/>
      <c r="E319" s="5"/>
      <c r="F319" s="5"/>
      <c r="G319" s="5"/>
      <c r="H319" s="5"/>
      <c r="I319" s="5"/>
      <c r="J319" s="5"/>
      <c r="K319" s="6"/>
    </row>
    <row r="320" spans="1:11">
      <c r="A320" s="207" t="s">
        <v>41</v>
      </c>
      <c r="B320" s="208"/>
      <c r="C320" s="208"/>
      <c r="D320" s="208"/>
      <c r="E320" s="208"/>
      <c r="F320" s="208"/>
      <c r="G320" s="208"/>
      <c r="H320" s="208"/>
      <c r="I320" s="208"/>
      <c r="J320" s="208"/>
      <c r="K320" s="209"/>
    </row>
    <row r="321" spans="1:11">
      <c r="A321" s="207"/>
      <c r="B321" s="208"/>
      <c r="C321" s="208"/>
      <c r="D321" s="208"/>
      <c r="E321" s="208"/>
      <c r="F321" s="208"/>
      <c r="G321" s="208"/>
      <c r="H321" s="208"/>
      <c r="I321" s="208"/>
      <c r="J321" s="208"/>
      <c r="K321" s="209"/>
    </row>
    <row r="322" spans="1:11">
      <c r="A322" s="207"/>
      <c r="B322" s="208"/>
      <c r="C322" s="208"/>
      <c r="D322" s="208"/>
      <c r="E322" s="208"/>
      <c r="F322" s="208"/>
      <c r="G322" s="208"/>
      <c r="H322" s="208"/>
      <c r="I322" s="208"/>
      <c r="J322" s="208"/>
      <c r="K322" s="209"/>
    </row>
    <row r="323" spans="1:11">
      <c r="A323" s="207" t="s">
        <v>42</v>
      </c>
      <c r="B323" s="208"/>
      <c r="C323" s="208"/>
      <c r="D323" s="208"/>
      <c r="E323" s="208"/>
      <c r="F323" s="208"/>
      <c r="G323" s="208"/>
      <c r="H323" s="208"/>
      <c r="I323" s="208"/>
      <c r="J323" s="208"/>
      <c r="K323" s="209"/>
    </row>
    <row r="324" spans="1:11">
      <c r="A324" s="207"/>
      <c r="B324" s="208"/>
      <c r="C324" s="208"/>
      <c r="D324" s="208"/>
      <c r="E324" s="208"/>
      <c r="F324" s="208"/>
      <c r="G324" s="208"/>
      <c r="H324" s="208"/>
      <c r="I324" s="208"/>
      <c r="J324" s="208"/>
      <c r="K324" s="209"/>
    </row>
    <row r="325" spans="1:11">
      <c r="A325" s="207"/>
      <c r="B325" s="208"/>
      <c r="C325" s="208"/>
      <c r="D325" s="208"/>
      <c r="E325" s="208"/>
      <c r="F325" s="208"/>
      <c r="G325" s="208"/>
      <c r="H325" s="208"/>
      <c r="I325" s="208"/>
      <c r="J325" s="208"/>
      <c r="K325" s="209"/>
    </row>
    <row r="326" spans="1:11">
      <c r="A326" s="231"/>
      <c r="B326" s="232"/>
      <c r="C326" s="232"/>
      <c r="D326" s="232"/>
      <c r="E326" s="232"/>
      <c r="F326" s="232"/>
      <c r="G326" s="232"/>
      <c r="H326" s="232"/>
      <c r="I326" s="232"/>
      <c r="J326" s="232"/>
      <c r="K326" s="233"/>
    </row>
    <row r="327" spans="1:11">
      <c r="A327" s="231"/>
      <c r="B327" s="232"/>
      <c r="C327" s="232"/>
      <c r="D327" s="232"/>
      <c r="E327" s="232"/>
      <c r="F327" s="232"/>
      <c r="G327" s="232"/>
      <c r="H327" s="232"/>
      <c r="I327" s="232"/>
      <c r="J327" s="232"/>
      <c r="K327" s="233"/>
    </row>
    <row r="328" spans="1:11">
      <c r="A328" s="231"/>
      <c r="B328" s="232"/>
      <c r="C328" s="232"/>
      <c r="D328" s="232"/>
      <c r="E328" s="232"/>
      <c r="F328" s="232"/>
      <c r="G328" s="232"/>
      <c r="H328" s="232"/>
      <c r="I328" s="232"/>
      <c r="J328" s="232"/>
      <c r="K328" s="233"/>
    </row>
    <row r="329" spans="1:11" ht="15.75" thickBot="1">
      <c r="A329" s="46"/>
      <c r="B329" s="47"/>
      <c r="C329" s="47"/>
      <c r="D329" s="47"/>
      <c r="E329" s="47"/>
      <c r="F329" s="47"/>
      <c r="G329" s="47"/>
      <c r="H329" s="47"/>
      <c r="I329" s="47"/>
      <c r="J329" s="47"/>
      <c r="K329" s="48"/>
    </row>
    <row r="330" spans="1:11">
      <c r="A330" s="40"/>
      <c r="B330" s="41"/>
      <c r="C330" s="41"/>
      <c r="D330" s="41"/>
      <c r="E330" s="41"/>
      <c r="F330" s="41"/>
      <c r="G330" s="41"/>
      <c r="H330" s="41"/>
      <c r="I330" s="41"/>
      <c r="J330" s="41"/>
      <c r="K330" s="42"/>
    </row>
    <row r="331" spans="1:11">
      <c r="A331" s="4"/>
      <c r="B331" s="5"/>
      <c r="C331" s="5"/>
      <c r="D331" s="5"/>
      <c r="E331" s="5"/>
      <c r="F331" s="5"/>
      <c r="G331" s="5"/>
      <c r="H331" s="5"/>
      <c r="I331" s="5"/>
      <c r="J331" s="5"/>
      <c r="K331" s="6"/>
    </row>
    <row r="332" spans="1:11">
      <c r="A332" s="4"/>
      <c r="B332" s="5"/>
      <c r="C332" s="5"/>
      <c r="D332" s="5"/>
      <c r="E332" s="5"/>
      <c r="F332" s="5"/>
      <c r="G332" s="5"/>
      <c r="H332" s="5"/>
      <c r="I332" s="5"/>
      <c r="J332" s="5"/>
      <c r="K332" s="6"/>
    </row>
    <row r="333" spans="1:11">
      <c r="A333" s="4"/>
      <c r="B333" s="5"/>
      <c r="C333" s="5"/>
      <c r="D333" s="5"/>
      <c r="E333" s="5"/>
      <c r="F333" s="5"/>
      <c r="G333" s="5"/>
      <c r="H333" s="5"/>
      <c r="I333" s="5"/>
      <c r="J333" s="5"/>
      <c r="K333" s="6"/>
    </row>
    <row r="334" spans="1:11">
      <c r="A334" s="4"/>
      <c r="B334" s="5"/>
      <c r="C334" s="5"/>
      <c r="D334" s="5"/>
      <c r="E334" s="5"/>
      <c r="F334" s="5"/>
      <c r="G334" s="5"/>
      <c r="H334" s="5"/>
      <c r="I334" s="5"/>
      <c r="J334" s="5"/>
      <c r="K334" s="6"/>
    </row>
    <row r="335" spans="1:11">
      <c r="A335" s="4"/>
      <c r="B335" s="5"/>
      <c r="C335" s="5"/>
      <c r="D335" s="5"/>
      <c r="E335" s="5"/>
      <c r="F335" s="5"/>
      <c r="G335" s="5"/>
      <c r="H335" s="5"/>
      <c r="I335" s="5"/>
      <c r="J335" s="5"/>
      <c r="K335" s="6"/>
    </row>
    <row r="336" spans="1:11">
      <c r="A336" s="4"/>
      <c r="B336" s="5"/>
      <c r="C336" s="5"/>
      <c r="D336" s="5"/>
      <c r="E336" s="5"/>
      <c r="F336" s="5"/>
      <c r="G336" s="5"/>
      <c r="H336" s="5"/>
      <c r="I336" s="5"/>
      <c r="J336" s="5"/>
      <c r="K336" s="6"/>
    </row>
    <row r="337" spans="1:11">
      <c r="A337" s="4"/>
      <c r="B337" s="5"/>
      <c r="C337" s="5"/>
      <c r="D337" s="5"/>
      <c r="E337" s="5"/>
      <c r="F337" s="5"/>
      <c r="G337" s="5"/>
      <c r="H337" s="5"/>
      <c r="I337" s="5"/>
      <c r="J337" s="5"/>
      <c r="K337" s="6"/>
    </row>
    <row r="338" spans="1:11">
      <c r="A338" s="4"/>
      <c r="B338" s="5"/>
      <c r="C338" s="5"/>
      <c r="D338" s="5"/>
      <c r="E338" s="5"/>
      <c r="F338" s="5"/>
      <c r="G338" s="5"/>
      <c r="H338" s="5"/>
      <c r="I338" s="5"/>
      <c r="J338" s="5"/>
      <c r="K338" s="6"/>
    </row>
    <row r="339" spans="1:11">
      <c r="A339" s="4"/>
      <c r="B339" s="5"/>
      <c r="C339" s="5"/>
      <c r="D339" s="5"/>
      <c r="E339" s="5"/>
      <c r="F339" s="5"/>
      <c r="G339" s="5"/>
      <c r="H339" s="5"/>
      <c r="I339" s="5"/>
      <c r="J339" s="5"/>
      <c r="K339" s="6"/>
    </row>
    <row r="340" spans="1:11">
      <c r="A340" s="225" t="s">
        <v>4</v>
      </c>
      <c r="B340" s="226"/>
      <c r="C340" s="226"/>
      <c r="D340" s="226"/>
      <c r="E340" s="226"/>
      <c r="F340" s="226"/>
      <c r="G340" s="226"/>
      <c r="H340" s="226"/>
      <c r="I340" s="226"/>
      <c r="J340" s="226"/>
      <c r="K340" s="227"/>
    </row>
    <row r="341" spans="1:11">
      <c r="A341" s="225"/>
      <c r="B341" s="226"/>
      <c r="C341" s="226"/>
      <c r="D341" s="226"/>
      <c r="E341" s="226"/>
      <c r="F341" s="226"/>
      <c r="G341" s="226"/>
      <c r="H341" s="226"/>
      <c r="I341" s="226"/>
      <c r="J341" s="226"/>
      <c r="K341" s="227"/>
    </row>
    <row r="342" spans="1:11">
      <c r="A342" s="225"/>
      <c r="B342" s="226"/>
      <c r="C342" s="226"/>
      <c r="D342" s="226"/>
      <c r="E342" s="226"/>
      <c r="F342" s="226"/>
      <c r="G342" s="226"/>
      <c r="H342" s="226"/>
      <c r="I342" s="226"/>
      <c r="J342" s="226"/>
      <c r="K342" s="227"/>
    </row>
    <row r="343" spans="1:11">
      <c r="A343" s="225"/>
      <c r="B343" s="226"/>
      <c r="C343" s="226"/>
      <c r="D343" s="226"/>
      <c r="E343" s="226"/>
      <c r="F343" s="226"/>
      <c r="G343" s="226"/>
      <c r="H343" s="226"/>
      <c r="I343" s="226"/>
      <c r="J343" s="226"/>
      <c r="K343" s="227"/>
    </row>
    <row r="344" spans="1:11">
      <c r="A344" s="4"/>
      <c r="B344" s="5"/>
      <c r="C344" s="5"/>
      <c r="D344" s="5"/>
      <c r="E344" s="5"/>
      <c r="F344" s="5"/>
      <c r="G344" s="5"/>
      <c r="H344" s="5"/>
      <c r="I344" s="5"/>
      <c r="J344" s="5"/>
      <c r="K344" s="6"/>
    </row>
    <row r="345" spans="1:11">
      <c r="A345" s="4"/>
      <c r="B345" s="5"/>
      <c r="C345" s="5"/>
      <c r="D345" s="5"/>
      <c r="E345" s="5"/>
      <c r="F345" s="5"/>
      <c r="G345" s="5"/>
      <c r="H345" s="5"/>
      <c r="I345" s="5"/>
      <c r="J345" s="5"/>
      <c r="K345" s="6"/>
    </row>
    <row r="346" spans="1:11">
      <c r="A346" s="4"/>
      <c r="B346" s="5"/>
      <c r="C346" s="5"/>
      <c r="D346" s="5"/>
      <c r="E346" s="5"/>
      <c r="F346" s="5"/>
      <c r="G346" s="5"/>
      <c r="H346" s="5"/>
      <c r="I346" s="5"/>
      <c r="J346" s="5"/>
      <c r="K346" s="6"/>
    </row>
    <row r="347" spans="1:11">
      <c r="A347" s="4"/>
      <c r="B347" s="5"/>
      <c r="C347" s="5"/>
      <c r="D347" s="5"/>
      <c r="E347" s="5"/>
      <c r="F347" s="5"/>
      <c r="G347" s="5"/>
      <c r="H347" s="5"/>
      <c r="I347" s="5"/>
      <c r="J347" s="5"/>
      <c r="K347" s="6"/>
    </row>
    <row r="348" spans="1:11">
      <c r="A348" s="4"/>
      <c r="B348" s="5"/>
      <c r="C348" s="5"/>
      <c r="D348" s="5"/>
      <c r="E348" s="5"/>
      <c r="F348" s="5"/>
      <c r="G348" s="5"/>
      <c r="H348" s="5"/>
      <c r="I348" s="5"/>
      <c r="J348" s="5"/>
      <c r="K348" s="6"/>
    </row>
    <row r="349" spans="1:11">
      <c r="A349" s="4"/>
      <c r="B349" s="5"/>
      <c r="C349" s="5"/>
      <c r="D349" s="5"/>
      <c r="E349" s="5"/>
      <c r="F349" s="5"/>
      <c r="G349" s="5"/>
      <c r="H349" s="5"/>
      <c r="I349" s="5"/>
      <c r="J349" s="5"/>
      <c r="K349" s="6"/>
    </row>
    <row r="350" spans="1:11">
      <c r="A350" s="4"/>
      <c r="B350" s="5"/>
      <c r="C350" s="5"/>
      <c r="D350" s="5"/>
      <c r="E350" s="5"/>
      <c r="F350" s="5"/>
      <c r="G350" s="5"/>
      <c r="H350" s="5"/>
      <c r="I350" s="5"/>
      <c r="J350" s="5"/>
      <c r="K350" s="6"/>
    </row>
    <row r="351" spans="1:11">
      <c r="A351" s="4"/>
      <c r="B351" s="5"/>
      <c r="C351" s="5"/>
      <c r="D351" s="5"/>
      <c r="E351" s="5"/>
      <c r="F351" s="5"/>
      <c r="G351" s="5"/>
      <c r="H351" s="5"/>
      <c r="I351" s="5"/>
      <c r="J351" s="5"/>
      <c r="K351" s="6"/>
    </row>
    <row r="352" spans="1:11">
      <c r="A352" s="4"/>
      <c r="B352" s="5"/>
      <c r="C352" s="5"/>
      <c r="D352" s="5"/>
      <c r="E352" s="5"/>
      <c r="F352" s="5"/>
      <c r="G352" s="5"/>
      <c r="H352" s="5"/>
      <c r="I352" s="5"/>
      <c r="J352" s="5"/>
      <c r="K352" s="6"/>
    </row>
    <row r="353" spans="1:11">
      <c r="A353" s="4"/>
      <c r="B353" s="5"/>
      <c r="C353" s="5"/>
      <c r="D353" s="5"/>
      <c r="E353" s="5"/>
      <c r="F353" s="5"/>
      <c r="G353" s="5"/>
      <c r="H353" s="5"/>
      <c r="I353" s="5"/>
      <c r="J353" s="5"/>
      <c r="K353" s="6"/>
    </row>
    <row r="354" spans="1:11">
      <c r="A354" s="207" t="s">
        <v>55</v>
      </c>
      <c r="B354" s="208"/>
      <c r="C354" s="208"/>
      <c r="D354" s="208"/>
      <c r="E354" s="208"/>
      <c r="F354" s="208"/>
      <c r="G354" s="208"/>
      <c r="H354" s="208"/>
      <c r="I354" s="208"/>
      <c r="J354" s="208"/>
      <c r="K354" s="209"/>
    </row>
    <row r="355" spans="1:11">
      <c r="A355" s="207"/>
      <c r="B355" s="208"/>
      <c r="C355" s="208"/>
      <c r="D355" s="208"/>
      <c r="E355" s="208"/>
      <c r="F355" s="208"/>
      <c r="G355" s="208"/>
      <c r="H355" s="208"/>
      <c r="I355" s="208"/>
      <c r="J355" s="208"/>
      <c r="K355" s="209"/>
    </row>
    <row r="356" spans="1:11">
      <c r="A356" s="207"/>
      <c r="B356" s="208"/>
      <c r="C356" s="208"/>
      <c r="D356" s="208"/>
      <c r="E356" s="208"/>
      <c r="F356" s="208"/>
      <c r="G356" s="208"/>
      <c r="H356" s="208"/>
      <c r="I356" s="208"/>
      <c r="J356" s="208"/>
      <c r="K356" s="209"/>
    </row>
    <row r="357" spans="1:11">
      <c r="A357" s="228" t="s">
        <v>56</v>
      </c>
      <c r="B357" s="229"/>
      <c r="C357" s="229"/>
      <c r="D357" s="229"/>
      <c r="E357" s="229"/>
      <c r="F357" s="229"/>
      <c r="G357" s="229"/>
      <c r="H357" s="229"/>
      <c r="I357" s="229"/>
      <c r="J357" s="229"/>
      <c r="K357" s="230"/>
    </row>
    <row r="358" spans="1:11">
      <c r="A358" s="228"/>
      <c r="B358" s="229"/>
      <c r="C358" s="229"/>
      <c r="D358" s="229"/>
      <c r="E358" s="229"/>
      <c r="F358" s="229"/>
      <c r="G358" s="229"/>
      <c r="H358" s="229"/>
      <c r="I358" s="229"/>
      <c r="J358" s="229"/>
      <c r="K358" s="230"/>
    </row>
    <row r="359" spans="1:11">
      <c r="A359" s="228"/>
      <c r="B359" s="229"/>
      <c r="C359" s="229"/>
      <c r="D359" s="229"/>
      <c r="E359" s="229"/>
      <c r="F359" s="229"/>
      <c r="G359" s="229"/>
      <c r="H359" s="229"/>
      <c r="I359" s="229"/>
      <c r="J359" s="229"/>
      <c r="K359" s="230"/>
    </row>
    <row r="360" spans="1:11">
      <c r="A360" s="231"/>
      <c r="B360" s="232"/>
      <c r="C360" s="232"/>
      <c r="D360" s="232"/>
      <c r="E360" s="232"/>
      <c r="F360" s="232"/>
      <c r="G360" s="232"/>
      <c r="H360" s="232"/>
      <c r="I360" s="232"/>
      <c r="J360" s="232"/>
      <c r="K360" s="233"/>
    </row>
    <row r="361" spans="1:11">
      <c r="A361" s="231"/>
      <c r="B361" s="232"/>
      <c r="C361" s="232"/>
      <c r="D361" s="232"/>
      <c r="E361" s="232"/>
      <c r="F361" s="232"/>
      <c r="G361" s="232"/>
      <c r="H361" s="232"/>
      <c r="I361" s="232"/>
      <c r="J361" s="232"/>
      <c r="K361" s="233"/>
    </row>
    <row r="362" spans="1:11">
      <c r="A362" s="231"/>
      <c r="B362" s="232"/>
      <c r="C362" s="232"/>
      <c r="D362" s="232"/>
      <c r="E362" s="232"/>
      <c r="F362" s="232"/>
      <c r="G362" s="232"/>
      <c r="H362" s="232"/>
      <c r="I362" s="232"/>
      <c r="J362" s="232"/>
      <c r="K362" s="233"/>
    </row>
    <row r="363" spans="1:11" ht="15.75" thickBot="1">
      <c r="A363" s="46"/>
      <c r="B363" s="47"/>
      <c r="C363" s="47"/>
      <c r="D363" s="47"/>
      <c r="E363" s="47"/>
      <c r="F363" s="47"/>
      <c r="G363" s="47"/>
      <c r="H363" s="47"/>
      <c r="I363" s="47"/>
      <c r="J363" s="47"/>
      <c r="K363" s="48"/>
    </row>
    <row r="364" spans="1:11">
      <c r="A364" s="40"/>
      <c r="B364" s="41"/>
      <c r="C364" s="41"/>
      <c r="D364" s="41"/>
      <c r="E364" s="41"/>
      <c r="F364" s="41"/>
      <c r="G364" s="41"/>
      <c r="H364" s="41"/>
      <c r="I364" s="41"/>
      <c r="J364" s="41"/>
      <c r="K364" s="42"/>
    </row>
    <row r="365" spans="1:11">
      <c r="A365" s="4"/>
      <c r="B365" s="5"/>
      <c r="C365" s="5"/>
      <c r="D365" s="5"/>
      <c r="E365" s="5"/>
      <c r="F365" s="5"/>
      <c r="G365" s="5"/>
      <c r="H365" s="5"/>
      <c r="I365" s="5"/>
      <c r="J365" s="5"/>
      <c r="K365" s="6"/>
    </row>
    <row r="366" spans="1:11">
      <c r="A366" s="4"/>
      <c r="B366" s="5"/>
      <c r="C366" s="5"/>
      <c r="D366" s="5"/>
      <c r="E366" s="5"/>
      <c r="F366" s="5"/>
      <c r="G366" s="5"/>
      <c r="H366" s="5"/>
      <c r="I366" s="5"/>
      <c r="J366" s="5"/>
      <c r="K366" s="6"/>
    </row>
    <row r="367" spans="1:11">
      <c r="A367" s="4"/>
      <c r="B367" s="5"/>
      <c r="C367" s="5"/>
      <c r="D367" s="5"/>
      <c r="E367" s="5"/>
      <c r="F367" s="5"/>
      <c r="G367" s="5"/>
      <c r="H367" s="5"/>
      <c r="I367" s="5"/>
      <c r="J367" s="5"/>
      <c r="K367" s="6"/>
    </row>
    <row r="368" spans="1:11">
      <c r="A368" s="4"/>
      <c r="B368" s="5"/>
      <c r="C368" s="5"/>
      <c r="D368" s="5"/>
      <c r="E368" s="5"/>
      <c r="F368" s="5"/>
      <c r="G368" s="5"/>
      <c r="H368" s="5"/>
      <c r="I368" s="5"/>
      <c r="J368" s="5"/>
      <c r="K368" s="6"/>
    </row>
    <row r="369" spans="1:11">
      <c r="A369" s="4"/>
      <c r="B369" s="5"/>
      <c r="C369" s="5"/>
      <c r="D369" s="5"/>
      <c r="E369" s="5"/>
      <c r="F369" s="5"/>
      <c r="G369" s="5"/>
      <c r="H369" s="5"/>
      <c r="I369" s="5"/>
      <c r="J369" s="5"/>
      <c r="K369" s="6"/>
    </row>
    <row r="370" spans="1:11">
      <c r="A370" s="4"/>
      <c r="B370" s="5"/>
      <c r="C370" s="5"/>
      <c r="D370" s="5"/>
      <c r="E370" s="5"/>
      <c r="F370" s="5"/>
      <c r="G370" s="5"/>
      <c r="H370" s="5"/>
      <c r="I370" s="5"/>
      <c r="J370" s="5"/>
      <c r="K370" s="6"/>
    </row>
    <row r="371" spans="1:11">
      <c r="A371" s="4"/>
      <c r="B371" s="5"/>
      <c r="C371" s="5"/>
      <c r="D371" s="5"/>
      <c r="E371" s="5"/>
      <c r="F371" s="5"/>
      <c r="G371" s="5"/>
      <c r="H371" s="5"/>
      <c r="I371" s="5"/>
      <c r="J371" s="5"/>
      <c r="K371" s="6"/>
    </row>
    <row r="372" spans="1:11">
      <c r="A372" s="4"/>
      <c r="B372" s="5"/>
      <c r="C372" s="5"/>
      <c r="D372" s="5"/>
      <c r="E372" s="5"/>
      <c r="F372" s="5"/>
      <c r="G372" s="5"/>
      <c r="H372" s="5"/>
      <c r="I372" s="5"/>
      <c r="J372" s="5"/>
      <c r="K372" s="6"/>
    </row>
    <row r="373" spans="1:11">
      <c r="A373" s="4"/>
      <c r="B373" s="5"/>
      <c r="C373" s="5"/>
      <c r="D373" s="5"/>
      <c r="E373" s="5"/>
      <c r="F373" s="5"/>
      <c r="G373" s="5"/>
      <c r="H373" s="5"/>
      <c r="I373" s="5"/>
      <c r="J373" s="5"/>
      <c r="K373" s="6"/>
    </row>
    <row r="374" spans="1:11">
      <c r="A374" s="225" t="s">
        <v>4</v>
      </c>
      <c r="B374" s="226"/>
      <c r="C374" s="226"/>
      <c r="D374" s="226"/>
      <c r="E374" s="226"/>
      <c r="F374" s="226"/>
      <c r="G374" s="226"/>
      <c r="H374" s="226"/>
      <c r="I374" s="226"/>
      <c r="J374" s="226"/>
      <c r="K374" s="227"/>
    </row>
    <row r="375" spans="1:11">
      <c r="A375" s="225"/>
      <c r="B375" s="226"/>
      <c r="C375" s="226"/>
      <c r="D375" s="226"/>
      <c r="E375" s="226"/>
      <c r="F375" s="226"/>
      <c r="G375" s="226"/>
      <c r="H375" s="226"/>
      <c r="I375" s="226"/>
      <c r="J375" s="226"/>
      <c r="K375" s="227"/>
    </row>
    <row r="376" spans="1:11">
      <c r="A376" s="225"/>
      <c r="B376" s="226"/>
      <c r="C376" s="226"/>
      <c r="D376" s="226"/>
      <c r="E376" s="226"/>
      <c r="F376" s="226"/>
      <c r="G376" s="226"/>
      <c r="H376" s="226"/>
      <c r="I376" s="226"/>
      <c r="J376" s="226"/>
      <c r="K376" s="227"/>
    </row>
    <row r="377" spans="1:11">
      <c r="A377" s="225"/>
      <c r="B377" s="226"/>
      <c r="C377" s="226"/>
      <c r="D377" s="226"/>
      <c r="E377" s="226"/>
      <c r="F377" s="226"/>
      <c r="G377" s="226"/>
      <c r="H377" s="226"/>
      <c r="I377" s="226"/>
      <c r="J377" s="226"/>
      <c r="K377" s="227"/>
    </row>
    <row r="378" spans="1:11">
      <c r="A378" s="4"/>
      <c r="B378" s="5"/>
      <c r="C378" s="5"/>
      <c r="D378" s="5"/>
      <c r="E378" s="5"/>
      <c r="F378" s="5"/>
      <c r="G378" s="5"/>
      <c r="H378" s="5"/>
      <c r="I378" s="5"/>
      <c r="J378" s="5"/>
      <c r="K378" s="6"/>
    </row>
    <row r="379" spans="1:11">
      <c r="A379" s="4"/>
      <c r="B379" s="5"/>
      <c r="C379" s="5"/>
      <c r="D379" s="5"/>
      <c r="E379" s="5"/>
      <c r="F379" s="5"/>
      <c r="G379" s="5"/>
      <c r="H379" s="5"/>
      <c r="I379" s="5"/>
      <c r="J379" s="5"/>
      <c r="K379" s="6"/>
    </row>
    <row r="380" spans="1:11">
      <c r="A380" s="4"/>
      <c r="B380" s="5"/>
      <c r="C380" s="5"/>
      <c r="D380" s="5"/>
      <c r="E380" s="5"/>
      <c r="F380" s="5"/>
      <c r="G380" s="5"/>
      <c r="H380" s="5"/>
      <c r="I380" s="5"/>
      <c r="J380" s="5"/>
      <c r="K380" s="6"/>
    </row>
    <row r="381" spans="1:11">
      <c r="A381" s="4"/>
      <c r="B381" s="5"/>
      <c r="C381" s="5"/>
      <c r="D381" s="5"/>
      <c r="E381" s="5"/>
      <c r="F381" s="5"/>
      <c r="G381" s="5"/>
      <c r="H381" s="5"/>
      <c r="I381" s="5"/>
      <c r="J381" s="5"/>
      <c r="K381" s="6"/>
    </row>
    <row r="382" spans="1:11">
      <c r="A382" s="4"/>
      <c r="B382" s="5"/>
      <c r="C382" s="5"/>
      <c r="D382" s="5"/>
      <c r="E382" s="5"/>
      <c r="F382" s="5"/>
      <c r="G382" s="5"/>
      <c r="H382" s="5"/>
      <c r="I382" s="5"/>
      <c r="J382" s="5"/>
      <c r="K382" s="6"/>
    </row>
    <row r="383" spans="1:11">
      <c r="A383" s="4"/>
      <c r="B383" s="5"/>
      <c r="C383" s="5"/>
      <c r="D383" s="5"/>
      <c r="E383" s="5"/>
      <c r="F383" s="5"/>
      <c r="G383" s="5"/>
      <c r="H383" s="5"/>
      <c r="I383" s="5"/>
      <c r="J383" s="5"/>
      <c r="K383" s="6"/>
    </row>
    <row r="384" spans="1:11">
      <c r="A384" s="4"/>
      <c r="B384" s="5"/>
      <c r="C384" s="5"/>
      <c r="D384" s="5"/>
      <c r="E384" s="5"/>
      <c r="F384" s="5"/>
      <c r="G384" s="5"/>
      <c r="H384" s="5"/>
      <c r="I384" s="5"/>
      <c r="J384" s="5"/>
      <c r="K384" s="6"/>
    </row>
    <row r="385" spans="1:11">
      <c r="A385" s="4"/>
      <c r="B385" s="5"/>
      <c r="C385" s="5"/>
      <c r="D385" s="5"/>
      <c r="E385" s="5"/>
      <c r="F385" s="5"/>
      <c r="G385" s="5"/>
      <c r="H385" s="5"/>
      <c r="I385" s="5"/>
      <c r="J385" s="5"/>
      <c r="K385" s="6"/>
    </row>
    <row r="386" spans="1:11">
      <c r="A386" s="4"/>
      <c r="B386" s="5"/>
      <c r="C386" s="5"/>
      <c r="D386" s="5"/>
      <c r="E386" s="5"/>
      <c r="F386" s="5"/>
      <c r="G386" s="5"/>
      <c r="H386" s="5"/>
      <c r="I386" s="5"/>
      <c r="J386" s="5"/>
      <c r="K386" s="6"/>
    </row>
    <row r="387" spans="1:11">
      <c r="A387" s="4"/>
      <c r="B387" s="5"/>
      <c r="C387" s="5"/>
      <c r="D387" s="5"/>
      <c r="E387" s="5"/>
      <c r="F387" s="5"/>
      <c r="G387" s="5"/>
      <c r="H387" s="5"/>
      <c r="I387" s="5"/>
      <c r="J387" s="5"/>
      <c r="K387" s="6"/>
    </row>
    <row r="388" spans="1:11">
      <c r="A388" s="207" t="s">
        <v>43</v>
      </c>
      <c r="B388" s="208"/>
      <c r="C388" s="208"/>
      <c r="D388" s="208"/>
      <c r="E388" s="208"/>
      <c r="F388" s="208"/>
      <c r="G388" s="208"/>
      <c r="H388" s="208"/>
      <c r="I388" s="208"/>
      <c r="J388" s="208"/>
      <c r="K388" s="209"/>
    </row>
    <row r="389" spans="1:11">
      <c r="A389" s="207"/>
      <c r="B389" s="208"/>
      <c r="C389" s="208"/>
      <c r="D389" s="208"/>
      <c r="E389" s="208"/>
      <c r="F389" s="208"/>
      <c r="G389" s="208"/>
      <c r="H389" s="208"/>
      <c r="I389" s="208"/>
      <c r="J389" s="208"/>
      <c r="K389" s="209"/>
    </row>
    <row r="390" spans="1:11">
      <c r="A390" s="207"/>
      <c r="B390" s="208"/>
      <c r="C390" s="208"/>
      <c r="D390" s="208"/>
      <c r="E390" s="208"/>
      <c r="F390" s="208"/>
      <c r="G390" s="208"/>
      <c r="H390" s="208"/>
      <c r="I390" s="208"/>
      <c r="J390" s="208"/>
      <c r="K390" s="209"/>
    </row>
    <row r="391" spans="1:11">
      <c r="A391" s="228"/>
      <c r="B391" s="229"/>
      <c r="C391" s="229"/>
      <c r="D391" s="229"/>
      <c r="E391" s="229"/>
      <c r="F391" s="229"/>
      <c r="G391" s="229"/>
      <c r="H391" s="229"/>
      <c r="I391" s="229"/>
      <c r="J391" s="229"/>
      <c r="K391" s="230"/>
    </row>
    <row r="392" spans="1:11">
      <c r="A392" s="228"/>
      <c r="B392" s="229"/>
      <c r="C392" s="229"/>
      <c r="D392" s="229"/>
      <c r="E392" s="229"/>
      <c r="F392" s="229"/>
      <c r="G392" s="229"/>
      <c r="H392" s="229"/>
      <c r="I392" s="229"/>
      <c r="J392" s="229"/>
      <c r="K392" s="230"/>
    </row>
    <row r="393" spans="1:11">
      <c r="A393" s="228"/>
      <c r="B393" s="229"/>
      <c r="C393" s="229"/>
      <c r="D393" s="229"/>
      <c r="E393" s="229"/>
      <c r="F393" s="229"/>
      <c r="G393" s="229"/>
      <c r="H393" s="229"/>
      <c r="I393" s="229"/>
      <c r="J393" s="229"/>
      <c r="K393" s="230"/>
    </row>
    <row r="394" spans="1:11">
      <c r="A394" s="231"/>
      <c r="B394" s="232"/>
      <c r="C394" s="232"/>
      <c r="D394" s="232"/>
      <c r="E394" s="232"/>
      <c r="F394" s="232"/>
      <c r="G394" s="232"/>
      <c r="H394" s="232"/>
      <c r="I394" s="232"/>
      <c r="J394" s="232"/>
      <c r="K394" s="233"/>
    </row>
    <row r="395" spans="1:11">
      <c r="A395" s="231"/>
      <c r="B395" s="232"/>
      <c r="C395" s="232"/>
      <c r="D395" s="232"/>
      <c r="E395" s="232"/>
      <c r="F395" s="232"/>
      <c r="G395" s="232"/>
      <c r="H395" s="232"/>
      <c r="I395" s="232"/>
      <c r="J395" s="232"/>
      <c r="K395" s="233"/>
    </row>
    <row r="396" spans="1:11">
      <c r="A396" s="231"/>
      <c r="B396" s="232"/>
      <c r="C396" s="232"/>
      <c r="D396" s="232"/>
      <c r="E396" s="232"/>
      <c r="F396" s="232"/>
      <c r="G396" s="232"/>
      <c r="H396" s="232"/>
      <c r="I396" s="232"/>
      <c r="J396" s="232"/>
      <c r="K396" s="233"/>
    </row>
    <row r="397" spans="1:11" ht="15.75" thickBot="1">
      <c r="A397" s="46"/>
      <c r="B397" s="47"/>
      <c r="C397" s="47"/>
      <c r="D397" s="47"/>
      <c r="E397" s="47"/>
      <c r="F397" s="47"/>
      <c r="G397" s="47"/>
      <c r="H397" s="47"/>
      <c r="I397" s="47"/>
      <c r="J397" s="47"/>
      <c r="K397" s="48"/>
    </row>
    <row r="398" spans="1:11">
      <c r="A398" s="40"/>
      <c r="B398" s="41"/>
      <c r="C398" s="41"/>
      <c r="D398" s="41"/>
      <c r="E398" s="41"/>
      <c r="F398" s="41"/>
      <c r="G398" s="41"/>
      <c r="H398" s="41"/>
      <c r="I398" s="41"/>
      <c r="J398" s="41"/>
      <c r="K398" s="42"/>
    </row>
    <row r="399" spans="1:11">
      <c r="A399" s="4"/>
      <c r="B399" s="5"/>
      <c r="C399" s="5"/>
      <c r="D399" s="5"/>
      <c r="E399" s="5"/>
      <c r="F399" s="5"/>
      <c r="G399" s="5"/>
      <c r="H399" s="5"/>
      <c r="I399" s="5"/>
      <c r="J399" s="5"/>
      <c r="K399" s="6"/>
    </row>
    <row r="400" spans="1:11">
      <c r="A400" s="4"/>
      <c r="B400" s="5"/>
      <c r="C400" s="5"/>
      <c r="D400" s="5"/>
      <c r="E400" s="5"/>
      <c r="F400" s="5"/>
      <c r="G400" s="5"/>
      <c r="H400" s="5"/>
      <c r="I400" s="5"/>
      <c r="J400" s="5"/>
      <c r="K400" s="6"/>
    </row>
    <row r="401" spans="1:11">
      <c r="A401" s="4"/>
      <c r="B401" s="5"/>
      <c r="C401" s="5"/>
      <c r="D401" s="5"/>
      <c r="E401" s="5"/>
      <c r="F401" s="5"/>
      <c r="G401" s="5"/>
      <c r="H401" s="5"/>
      <c r="I401" s="5"/>
      <c r="J401" s="5"/>
      <c r="K401" s="6"/>
    </row>
    <row r="402" spans="1:11">
      <c r="A402" s="4"/>
      <c r="B402" s="5"/>
      <c r="C402" s="5"/>
      <c r="D402" s="5"/>
      <c r="E402" s="5"/>
      <c r="F402" s="5"/>
      <c r="G402" s="5"/>
      <c r="H402" s="5"/>
      <c r="I402" s="5"/>
      <c r="J402" s="5"/>
      <c r="K402" s="6"/>
    </row>
    <row r="403" spans="1:11">
      <c r="A403" s="4"/>
      <c r="B403" s="5"/>
      <c r="C403" s="5"/>
      <c r="D403" s="5"/>
      <c r="E403" s="5"/>
      <c r="F403" s="5"/>
      <c r="G403" s="5"/>
      <c r="H403" s="5"/>
      <c r="I403" s="5"/>
      <c r="J403" s="5"/>
      <c r="K403" s="6"/>
    </row>
    <row r="404" spans="1:11">
      <c r="A404" s="4"/>
      <c r="B404" s="5"/>
      <c r="C404" s="5"/>
      <c r="D404" s="5"/>
      <c r="E404" s="5"/>
      <c r="F404" s="5"/>
      <c r="G404" s="5"/>
      <c r="H404" s="5"/>
      <c r="I404" s="5"/>
      <c r="J404" s="5"/>
      <c r="K404" s="6"/>
    </row>
    <row r="405" spans="1:11">
      <c r="A405" s="4"/>
      <c r="B405" s="5"/>
      <c r="C405" s="5"/>
      <c r="D405" s="5"/>
      <c r="E405" s="5"/>
      <c r="F405" s="5"/>
      <c r="G405" s="5"/>
      <c r="H405" s="5"/>
      <c r="I405" s="5"/>
      <c r="J405" s="5"/>
      <c r="K405" s="6"/>
    </row>
    <row r="406" spans="1:11">
      <c r="A406" s="4"/>
      <c r="B406" s="5"/>
      <c r="C406" s="5"/>
      <c r="D406" s="5"/>
      <c r="E406" s="5"/>
      <c r="F406" s="5"/>
      <c r="G406" s="5"/>
      <c r="H406" s="5"/>
      <c r="I406" s="5"/>
      <c r="J406" s="5"/>
      <c r="K406" s="6"/>
    </row>
    <row r="407" spans="1:11">
      <c r="A407" s="4"/>
      <c r="B407" s="5"/>
      <c r="C407" s="5"/>
      <c r="D407" s="5"/>
      <c r="E407" s="5"/>
      <c r="F407" s="5"/>
      <c r="G407" s="5"/>
      <c r="H407" s="5"/>
      <c r="I407" s="5"/>
      <c r="J407" s="5"/>
      <c r="K407" s="6"/>
    </row>
    <row r="408" spans="1:11">
      <c r="A408" s="225" t="s">
        <v>4</v>
      </c>
      <c r="B408" s="226"/>
      <c r="C408" s="226"/>
      <c r="D408" s="226"/>
      <c r="E408" s="226"/>
      <c r="F408" s="226"/>
      <c r="G408" s="226"/>
      <c r="H408" s="226"/>
      <c r="I408" s="226"/>
      <c r="J408" s="226"/>
      <c r="K408" s="227"/>
    </row>
    <row r="409" spans="1:11">
      <c r="A409" s="225"/>
      <c r="B409" s="226"/>
      <c r="C409" s="226"/>
      <c r="D409" s="226"/>
      <c r="E409" s="226"/>
      <c r="F409" s="226"/>
      <c r="G409" s="226"/>
      <c r="H409" s="226"/>
      <c r="I409" s="226"/>
      <c r="J409" s="226"/>
      <c r="K409" s="227"/>
    </row>
    <row r="410" spans="1:11">
      <c r="A410" s="225"/>
      <c r="B410" s="226"/>
      <c r="C410" s="226"/>
      <c r="D410" s="226"/>
      <c r="E410" s="226"/>
      <c r="F410" s="226"/>
      <c r="G410" s="226"/>
      <c r="H410" s="226"/>
      <c r="I410" s="226"/>
      <c r="J410" s="226"/>
      <c r="K410" s="227"/>
    </row>
    <row r="411" spans="1:11">
      <c r="A411" s="225"/>
      <c r="B411" s="226"/>
      <c r="C411" s="226"/>
      <c r="D411" s="226"/>
      <c r="E411" s="226"/>
      <c r="F411" s="226"/>
      <c r="G411" s="226"/>
      <c r="H411" s="226"/>
      <c r="I411" s="226"/>
      <c r="J411" s="226"/>
      <c r="K411" s="227"/>
    </row>
    <row r="412" spans="1:11">
      <c r="A412" s="4"/>
      <c r="B412" s="5"/>
      <c r="C412" s="5"/>
      <c r="D412" s="5"/>
      <c r="E412" s="5"/>
      <c r="F412" s="5"/>
      <c r="G412" s="5"/>
      <c r="H412" s="5"/>
      <c r="I412" s="5"/>
      <c r="J412" s="5"/>
      <c r="K412" s="6"/>
    </row>
    <row r="413" spans="1:11">
      <c r="A413" s="4"/>
      <c r="B413" s="5"/>
      <c r="C413" s="5"/>
      <c r="D413" s="5"/>
      <c r="E413" s="5"/>
      <c r="F413" s="5"/>
      <c r="G413" s="5"/>
      <c r="H413" s="5"/>
      <c r="I413" s="5"/>
      <c r="J413" s="5"/>
      <c r="K413" s="6"/>
    </row>
    <row r="414" spans="1:11">
      <c r="A414" s="4"/>
      <c r="B414" s="5"/>
      <c r="C414" s="5"/>
      <c r="D414" s="5"/>
      <c r="E414" s="5"/>
      <c r="F414" s="5"/>
      <c r="G414" s="5"/>
      <c r="H414" s="5"/>
      <c r="I414" s="5"/>
      <c r="J414" s="5"/>
      <c r="K414" s="6"/>
    </row>
    <row r="415" spans="1:11">
      <c r="A415" s="4"/>
      <c r="B415" s="5"/>
      <c r="C415" s="5"/>
      <c r="D415" s="5"/>
      <c r="E415" s="5"/>
      <c r="F415" s="5"/>
      <c r="G415" s="5"/>
      <c r="H415" s="5"/>
      <c r="I415" s="5"/>
      <c r="J415" s="5"/>
      <c r="K415" s="6"/>
    </row>
    <row r="416" spans="1:11">
      <c r="A416" s="4"/>
      <c r="B416" s="5"/>
      <c r="C416" s="5"/>
      <c r="D416" s="5"/>
      <c r="E416" s="5"/>
      <c r="F416" s="5"/>
      <c r="G416" s="5"/>
      <c r="H416" s="5"/>
      <c r="I416" s="5"/>
      <c r="J416" s="5"/>
      <c r="K416" s="6"/>
    </row>
    <row r="417" spans="1:11">
      <c r="A417" s="4"/>
      <c r="B417" s="5"/>
      <c r="C417" s="5"/>
      <c r="D417" s="5"/>
      <c r="E417" s="5"/>
      <c r="F417" s="5"/>
      <c r="G417" s="5"/>
      <c r="H417" s="5"/>
      <c r="I417" s="5"/>
      <c r="J417" s="5"/>
      <c r="K417" s="6"/>
    </row>
    <row r="418" spans="1:11">
      <c r="A418" s="4"/>
      <c r="B418" s="5"/>
      <c r="C418" s="5"/>
      <c r="D418" s="5"/>
      <c r="E418" s="5"/>
      <c r="F418" s="5"/>
      <c r="G418" s="5"/>
      <c r="H418" s="5"/>
      <c r="I418" s="5"/>
      <c r="J418" s="5"/>
      <c r="K418" s="6"/>
    </row>
    <row r="419" spans="1:11">
      <c r="A419" s="4"/>
      <c r="B419" s="5"/>
      <c r="C419" s="5"/>
      <c r="D419" s="5"/>
      <c r="E419" s="5"/>
      <c r="F419" s="5"/>
      <c r="G419" s="5"/>
      <c r="H419" s="5"/>
      <c r="I419" s="5"/>
      <c r="J419" s="5"/>
      <c r="K419" s="6"/>
    </row>
    <row r="420" spans="1:11">
      <c r="A420" s="4"/>
      <c r="B420" s="5"/>
      <c r="C420" s="5"/>
      <c r="D420" s="5"/>
      <c r="E420" s="5"/>
      <c r="F420" s="5"/>
      <c r="G420" s="5"/>
      <c r="H420" s="5"/>
      <c r="I420" s="5"/>
      <c r="J420" s="5"/>
      <c r="K420" s="6"/>
    </row>
    <row r="421" spans="1:11">
      <c r="A421" s="4"/>
      <c r="B421" s="5"/>
      <c r="C421" s="5"/>
      <c r="D421" s="5"/>
      <c r="E421" s="5"/>
      <c r="F421" s="5"/>
      <c r="G421" s="5"/>
      <c r="H421" s="5"/>
      <c r="I421" s="5"/>
      <c r="J421" s="5"/>
      <c r="K421" s="6"/>
    </row>
    <row r="422" spans="1:11">
      <c r="A422" s="4"/>
      <c r="B422" s="5"/>
      <c r="C422" s="5"/>
      <c r="D422" s="5"/>
      <c r="E422" s="5"/>
      <c r="F422" s="5"/>
      <c r="G422" s="5"/>
      <c r="H422" s="5"/>
      <c r="I422" s="5"/>
      <c r="J422" s="5"/>
      <c r="K422" s="6"/>
    </row>
    <row r="423" spans="1:11">
      <c r="A423" s="4"/>
      <c r="B423" s="5"/>
      <c r="C423" s="5"/>
      <c r="D423" s="5"/>
      <c r="E423" s="5"/>
      <c r="F423" s="5"/>
      <c r="G423" s="5"/>
      <c r="H423" s="5"/>
      <c r="I423" s="5"/>
      <c r="J423" s="5"/>
      <c r="K423" s="6"/>
    </row>
    <row r="424" spans="1:11">
      <c r="A424" s="4"/>
      <c r="B424" s="5"/>
      <c r="C424" s="5"/>
      <c r="D424" s="5"/>
      <c r="E424" s="5"/>
      <c r="F424" s="5"/>
      <c r="G424" s="5"/>
      <c r="H424" s="5"/>
      <c r="I424" s="5"/>
      <c r="J424" s="5"/>
      <c r="K424" s="6"/>
    </row>
    <row r="425" spans="1:11">
      <c r="A425" s="207" t="s">
        <v>44</v>
      </c>
      <c r="B425" s="208"/>
      <c r="C425" s="208"/>
      <c r="D425" s="208"/>
      <c r="E425" s="208"/>
      <c r="F425" s="208"/>
      <c r="G425" s="208"/>
      <c r="H425" s="208"/>
      <c r="I425" s="208"/>
      <c r="J425" s="208"/>
      <c r="K425" s="209"/>
    </row>
    <row r="426" spans="1:11">
      <c r="A426" s="207"/>
      <c r="B426" s="208"/>
      <c r="C426" s="208"/>
      <c r="D426" s="208"/>
      <c r="E426" s="208"/>
      <c r="F426" s="208"/>
      <c r="G426" s="208"/>
      <c r="H426" s="208"/>
      <c r="I426" s="208"/>
      <c r="J426" s="208"/>
      <c r="K426" s="209"/>
    </row>
    <row r="427" spans="1:11">
      <c r="A427" s="207"/>
      <c r="B427" s="208"/>
      <c r="C427" s="208"/>
      <c r="D427" s="208"/>
      <c r="E427" s="208"/>
      <c r="F427" s="208"/>
      <c r="G427" s="208"/>
      <c r="H427" s="208"/>
      <c r="I427" s="208"/>
      <c r="J427" s="208"/>
      <c r="K427" s="209"/>
    </row>
    <row r="428" spans="1:11">
      <c r="A428" s="207" t="s">
        <v>45</v>
      </c>
      <c r="B428" s="208"/>
      <c r="C428" s="208"/>
      <c r="D428" s="208"/>
      <c r="E428" s="208"/>
      <c r="F428" s="208"/>
      <c r="G428" s="208"/>
      <c r="H428" s="208"/>
      <c r="I428" s="208"/>
      <c r="J428" s="208"/>
      <c r="K428" s="209"/>
    </row>
    <row r="429" spans="1:11">
      <c r="A429" s="207"/>
      <c r="B429" s="208"/>
      <c r="C429" s="208"/>
      <c r="D429" s="208"/>
      <c r="E429" s="208"/>
      <c r="F429" s="208"/>
      <c r="G429" s="208"/>
      <c r="H429" s="208"/>
      <c r="I429" s="208"/>
      <c r="J429" s="208"/>
      <c r="K429" s="209"/>
    </row>
    <row r="430" spans="1:11">
      <c r="A430" s="207"/>
      <c r="B430" s="208"/>
      <c r="C430" s="208"/>
      <c r="D430" s="208"/>
      <c r="E430" s="208"/>
      <c r="F430" s="208"/>
      <c r="G430" s="208"/>
      <c r="H430" s="208"/>
      <c r="I430" s="208"/>
      <c r="J430" s="208"/>
      <c r="K430" s="209"/>
    </row>
    <row r="431" spans="1:11" ht="15.75" thickBot="1">
      <c r="A431" s="46"/>
      <c r="B431" s="47"/>
      <c r="C431" s="47"/>
      <c r="D431" s="47"/>
      <c r="E431" s="47"/>
      <c r="F431" s="47"/>
      <c r="G431" s="47"/>
      <c r="H431" s="47"/>
      <c r="I431" s="47"/>
      <c r="J431" s="47"/>
      <c r="K431" s="48"/>
    </row>
    <row r="432" spans="1:11">
      <c r="A432" s="40"/>
      <c r="B432" s="41"/>
      <c r="C432" s="41"/>
      <c r="D432" s="41"/>
      <c r="E432" s="41"/>
      <c r="F432" s="41"/>
      <c r="G432" s="41"/>
      <c r="H432" s="41"/>
      <c r="I432" s="41"/>
      <c r="J432" s="41"/>
      <c r="K432" s="42"/>
    </row>
    <row r="433" spans="1:11">
      <c r="A433" s="4"/>
      <c r="B433" s="5"/>
      <c r="C433" s="5"/>
      <c r="D433" s="5"/>
      <c r="E433" s="5"/>
      <c r="F433" s="5"/>
      <c r="G433" s="5"/>
      <c r="H433" s="5"/>
      <c r="I433" s="5"/>
      <c r="J433" s="5"/>
      <c r="K433" s="6"/>
    </row>
    <row r="434" spans="1:11">
      <c r="A434" s="4"/>
      <c r="B434" s="5"/>
      <c r="C434" s="5"/>
      <c r="D434" s="5"/>
      <c r="E434" s="5"/>
      <c r="F434" s="5"/>
      <c r="G434" s="5"/>
      <c r="H434" s="5"/>
      <c r="I434" s="5"/>
      <c r="J434" s="5"/>
      <c r="K434" s="6"/>
    </row>
    <row r="435" spans="1:11">
      <c r="A435" s="4"/>
      <c r="B435" s="5"/>
      <c r="C435" s="5"/>
      <c r="D435" s="5"/>
      <c r="E435" s="5"/>
      <c r="F435" s="5"/>
      <c r="G435" s="5"/>
      <c r="H435" s="5"/>
      <c r="I435" s="5"/>
      <c r="J435" s="5"/>
      <c r="K435" s="6"/>
    </row>
    <row r="436" spans="1:11">
      <c r="A436" s="4"/>
      <c r="B436" s="5"/>
      <c r="C436" s="5"/>
      <c r="D436" s="5"/>
      <c r="E436" s="5"/>
      <c r="F436" s="5"/>
      <c r="G436" s="5"/>
      <c r="H436" s="5"/>
      <c r="I436" s="5"/>
      <c r="J436" s="5"/>
      <c r="K436" s="6"/>
    </row>
    <row r="437" spans="1:11">
      <c r="A437" s="4"/>
      <c r="B437" s="5"/>
      <c r="C437" s="5"/>
      <c r="D437" s="5"/>
      <c r="E437" s="5"/>
      <c r="F437" s="5"/>
      <c r="G437" s="5"/>
      <c r="H437" s="5"/>
      <c r="I437" s="5"/>
      <c r="J437" s="5"/>
      <c r="K437" s="6"/>
    </row>
    <row r="438" spans="1:11">
      <c r="A438" s="4"/>
      <c r="B438" s="5"/>
      <c r="C438" s="5"/>
      <c r="D438" s="5"/>
      <c r="E438" s="5"/>
      <c r="F438" s="5"/>
      <c r="G438" s="5"/>
      <c r="H438" s="5"/>
      <c r="I438" s="5"/>
      <c r="J438" s="5"/>
      <c r="K438" s="6"/>
    </row>
    <row r="439" spans="1:11">
      <c r="A439" s="4"/>
      <c r="B439" s="5"/>
      <c r="C439" s="5"/>
      <c r="D439" s="5"/>
      <c r="E439" s="5"/>
      <c r="F439" s="5"/>
      <c r="G439" s="5"/>
      <c r="H439" s="5"/>
      <c r="I439" s="5"/>
      <c r="J439" s="5"/>
      <c r="K439" s="6"/>
    </row>
    <row r="440" spans="1:11">
      <c r="A440" s="4"/>
      <c r="B440" s="5"/>
      <c r="C440" s="5"/>
      <c r="D440" s="5"/>
      <c r="E440" s="5"/>
      <c r="F440" s="5"/>
      <c r="G440" s="5"/>
      <c r="H440" s="5"/>
      <c r="I440" s="5"/>
      <c r="J440" s="5"/>
      <c r="K440" s="6"/>
    </row>
    <row r="441" spans="1:11">
      <c r="A441" s="4"/>
      <c r="B441" s="5"/>
      <c r="C441" s="5"/>
      <c r="D441" s="5"/>
      <c r="E441" s="5"/>
      <c r="F441" s="5"/>
      <c r="G441" s="5"/>
      <c r="H441" s="5"/>
      <c r="I441" s="5"/>
      <c r="J441" s="5"/>
      <c r="K441" s="6"/>
    </row>
    <row r="442" spans="1:11">
      <c r="A442" s="225" t="s">
        <v>4</v>
      </c>
      <c r="B442" s="226"/>
      <c r="C442" s="226"/>
      <c r="D442" s="226"/>
      <c r="E442" s="226"/>
      <c r="F442" s="226"/>
      <c r="G442" s="226"/>
      <c r="H442" s="226"/>
      <c r="I442" s="226"/>
      <c r="J442" s="226"/>
      <c r="K442" s="227"/>
    </row>
    <row r="443" spans="1:11">
      <c r="A443" s="225"/>
      <c r="B443" s="226"/>
      <c r="C443" s="226"/>
      <c r="D443" s="226"/>
      <c r="E443" s="226"/>
      <c r="F443" s="226"/>
      <c r="G443" s="226"/>
      <c r="H443" s="226"/>
      <c r="I443" s="226"/>
      <c r="J443" s="226"/>
      <c r="K443" s="227"/>
    </row>
    <row r="444" spans="1:11">
      <c r="A444" s="225"/>
      <c r="B444" s="226"/>
      <c r="C444" s="226"/>
      <c r="D444" s="226"/>
      <c r="E444" s="226"/>
      <c r="F444" s="226"/>
      <c r="G444" s="226"/>
      <c r="H444" s="226"/>
      <c r="I444" s="226"/>
      <c r="J444" s="226"/>
      <c r="K444" s="227"/>
    </row>
    <row r="445" spans="1:11">
      <c r="A445" s="225"/>
      <c r="B445" s="226"/>
      <c r="C445" s="226"/>
      <c r="D445" s="226"/>
      <c r="E445" s="226"/>
      <c r="F445" s="226"/>
      <c r="G445" s="226"/>
      <c r="H445" s="226"/>
      <c r="I445" s="226"/>
      <c r="J445" s="226"/>
      <c r="K445" s="227"/>
    </row>
    <row r="446" spans="1:11">
      <c r="A446" s="4"/>
      <c r="B446" s="5"/>
      <c r="C446" s="5"/>
      <c r="D446" s="5"/>
      <c r="E446" s="5"/>
      <c r="F446" s="5"/>
      <c r="G446" s="5"/>
      <c r="H446" s="5"/>
      <c r="I446" s="5"/>
      <c r="J446" s="5"/>
      <c r="K446" s="6"/>
    </row>
    <row r="447" spans="1:11">
      <c r="A447" s="4"/>
      <c r="B447" s="5"/>
      <c r="C447" s="5"/>
      <c r="D447" s="5"/>
      <c r="E447" s="5"/>
      <c r="F447" s="5"/>
      <c r="G447" s="5"/>
      <c r="H447" s="5"/>
      <c r="I447" s="5"/>
      <c r="J447" s="5"/>
      <c r="K447" s="6"/>
    </row>
    <row r="448" spans="1:11">
      <c r="A448" s="4"/>
      <c r="B448" s="5"/>
      <c r="C448" s="5"/>
      <c r="D448" s="5"/>
      <c r="E448" s="5"/>
      <c r="F448" s="5"/>
      <c r="G448" s="5"/>
      <c r="H448" s="5"/>
      <c r="I448" s="5"/>
      <c r="J448" s="5"/>
      <c r="K448" s="6"/>
    </row>
    <row r="449" spans="1:11">
      <c r="A449" s="4"/>
      <c r="B449" s="5"/>
      <c r="C449" s="5"/>
      <c r="D449" s="5"/>
      <c r="E449" s="5"/>
      <c r="F449" s="5"/>
      <c r="G449" s="5"/>
      <c r="H449" s="5"/>
      <c r="I449" s="5"/>
      <c r="J449" s="5"/>
      <c r="K449" s="6"/>
    </row>
    <row r="450" spans="1:11">
      <c r="A450" s="4"/>
      <c r="B450" s="5"/>
      <c r="C450" s="5"/>
      <c r="D450" s="5"/>
      <c r="E450" s="5"/>
      <c r="F450" s="5"/>
      <c r="G450" s="5"/>
      <c r="H450" s="5"/>
      <c r="I450" s="5"/>
      <c r="J450" s="5"/>
      <c r="K450" s="6"/>
    </row>
    <row r="451" spans="1:11">
      <c r="A451" s="4"/>
      <c r="B451" s="5"/>
      <c r="C451" s="5"/>
      <c r="D451" s="5"/>
      <c r="E451" s="5"/>
      <c r="F451" s="5"/>
      <c r="G451" s="5"/>
      <c r="H451" s="5"/>
      <c r="I451" s="5"/>
      <c r="J451" s="5"/>
      <c r="K451" s="6"/>
    </row>
    <row r="452" spans="1:11">
      <c r="A452" s="4"/>
      <c r="B452" s="5"/>
      <c r="C452" s="5"/>
      <c r="D452" s="5"/>
      <c r="E452" s="5"/>
      <c r="F452" s="5"/>
      <c r="G452" s="5"/>
      <c r="H452" s="5"/>
      <c r="I452" s="5"/>
      <c r="J452" s="5"/>
      <c r="K452" s="6"/>
    </row>
    <row r="453" spans="1:11">
      <c r="A453" s="4"/>
      <c r="B453" s="5"/>
      <c r="C453" s="5"/>
      <c r="D453" s="5"/>
      <c r="E453" s="5"/>
      <c r="F453" s="5"/>
      <c r="G453" s="5"/>
      <c r="H453" s="5"/>
      <c r="I453" s="5"/>
      <c r="J453" s="5"/>
      <c r="K453" s="6"/>
    </row>
    <row r="454" spans="1:11">
      <c r="A454" s="4"/>
      <c r="B454" s="5"/>
      <c r="C454" s="5"/>
      <c r="D454" s="5"/>
      <c r="E454" s="5"/>
      <c r="F454" s="5"/>
      <c r="G454" s="5"/>
      <c r="H454" s="5"/>
      <c r="I454" s="5"/>
      <c r="J454" s="5"/>
      <c r="K454" s="6"/>
    </row>
    <row r="455" spans="1:11">
      <c r="A455" s="4"/>
      <c r="B455" s="5"/>
      <c r="C455" s="5"/>
      <c r="D455" s="5"/>
      <c r="E455" s="5"/>
      <c r="F455" s="5"/>
      <c r="G455" s="5"/>
      <c r="H455" s="5"/>
      <c r="I455" s="5"/>
      <c r="J455" s="5"/>
      <c r="K455" s="6"/>
    </row>
    <row r="456" spans="1:11">
      <c r="A456" s="243"/>
      <c r="B456" s="244"/>
      <c r="C456" s="244"/>
      <c r="D456" s="244"/>
      <c r="E456" s="244"/>
      <c r="F456" s="244"/>
      <c r="G456" s="244"/>
      <c r="H456" s="244"/>
      <c r="I456" s="244"/>
      <c r="J456" s="244"/>
      <c r="K456" s="245"/>
    </row>
    <row r="457" spans="1:11">
      <c r="A457" s="243"/>
      <c r="B457" s="244"/>
      <c r="C457" s="244"/>
      <c r="D457" s="244"/>
      <c r="E457" s="244"/>
      <c r="F457" s="244"/>
      <c r="G457" s="244"/>
      <c r="H457" s="244"/>
      <c r="I457" s="244"/>
      <c r="J457" s="244"/>
      <c r="K457" s="245"/>
    </row>
    <row r="458" spans="1:11">
      <c r="A458" s="243"/>
      <c r="B458" s="244"/>
      <c r="C458" s="244"/>
      <c r="D458" s="244"/>
      <c r="E458" s="244"/>
      <c r="F458" s="244"/>
      <c r="G458" s="244"/>
      <c r="H458" s="244"/>
      <c r="I458" s="244"/>
      <c r="J458" s="244"/>
      <c r="K458" s="245"/>
    </row>
    <row r="459" spans="1:11">
      <c r="A459" s="207" t="s">
        <v>46</v>
      </c>
      <c r="B459" s="208"/>
      <c r="C459" s="208"/>
      <c r="D459" s="208"/>
      <c r="E459" s="208"/>
      <c r="F459" s="208"/>
      <c r="G459" s="208"/>
      <c r="H459" s="208"/>
      <c r="I459" s="208"/>
      <c r="J459" s="208"/>
      <c r="K459" s="209"/>
    </row>
    <row r="460" spans="1:11">
      <c r="A460" s="207"/>
      <c r="B460" s="208"/>
      <c r="C460" s="208"/>
      <c r="D460" s="208"/>
      <c r="E460" s="208"/>
      <c r="F460" s="208"/>
      <c r="G460" s="208"/>
      <c r="H460" s="208"/>
      <c r="I460" s="208"/>
      <c r="J460" s="208"/>
      <c r="K460" s="209"/>
    </row>
    <row r="461" spans="1:11">
      <c r="A461" s="207"/>
      <c r="B461" s="208"/>
      <c r="C461" s="208"/>
      <c r="D461" s="208"/>
      <c r="E461" s="208"/>
      <c r="F461" s="208"/>
      <c r="G461" s="208"/>
      <c r="H461" s="208"/>
      <c r="I461" s="208"/>
      <c r="J461" s="208"/>
      <c r="K461" s="209"/>
    </row>
    <row r="462" spans="1:11">
      <c r="A462" s="207" t="s">
        <v>47</v>
      </c>
      <c r="B462" s="208"/>
      <c r="C462" s="208"/>
      <c r="D462" s="208"/>
      <c r="E462" s="208"/>
      <c r="F462" s="208"/>
      <c r="G462" s="208"/>
      <c r="H462" s="208"/>
      <c r="I462" s="208"/>
      <c r="J462" s="208"/>
      <c r="K462" s="209"/>
    </row>
    <row r="463" spans="1:11">
      <c r="A463" s="207"/>
      <c r="B463" s="208"/>
      <c r="C463" s="208"/>
      <c r="D463" s="208"/>
      <c r="E463" s="208"/>
      <c r="F463" s="208"/>
      <c r="G463" s="208"/>
      <c r="H463" s="208"/>
      <c r="I463" s="208"/>
      <c r="J463" s="208"/>
      <c r="K463" s="209"/>
    </row>
    <row r="464" spans="1:11">
      <c r="A464" s="207"/>
      <c r="B464" s="208"/>
      <c r="C464" s="208"/>
      <c r="D464" s="208"/>
      <c r="E464" s="208"/>
      <c r="F464" s="208"/>
      <c r="G464" s="208"/>
      <c r="H464" s="208"/>
      <c r="I464" s="208"/>
      <c r="J464" s="208"/>
      <c r="K464" s="209"/>
    </row>
    <row r="465" spans="1:11" ht="15.75" thickBot="1">
      <c r="A465" s="46"/>
      <c r="B465" s="47"/>
      <c r="C465" s="47"/>
      <c r="D465" s="47"/>
      <c r="E465" s="47"/>
      <c r="F465" s="47"/>
      <c r="G465" s="47"/>
      <c r="H465" s="47"/>
      <c r="I465" s="47"/>
      <c r="J465" s="47"/>
      <c r="K465" s="48"/>
    </row>
    <row r="466" spans="1:11">
      <c r="A466" s="40"/>
      <c r="B466" s="41"/>
      <c r="C466" s="41"/>
      <c r="D466" s="41"/>
      <c r="E466" s="41"/>
      <c r="F466" s="41"/>
      <c r="G466" s="41"/>
      <c r="H466" s="41"/>
      <c r="I466" s="41"/>
      <c r="J466" s="41"/>
      <c r="K466" s="42"/>
    </row>
    <row r="467" spans="1:11">
      <c r="A467" s="4"/>
      <c r="B467" s="5"/>
      <c r="C467" s="5"/>
      <c r="D467" s="5"/>
      <c r="E467" s="5"/>
      <c r="F467" s="5"/>
      <c r="G467" s="5"/>
      <c r="H467" s="5"/>
      <c r="I467" s="5"/>
      <c r="J467" s="5"/>
      <c r="K467" s="6"/>
    </row>
    <row r="468" spans="1:11">
      <c r="A468" s="4"/>
      <c r="B468" s="5"/>
      <c r="C468" s="5"/>
      <c r="D468" s="5"/>
      <c r="E468" s="5"/>
      <c r="F468" s="5"/>
      <c r="G468" s="5"/>
      <c r="H468" s="5"/>
      <c r="I468" s="5"/>
      <c r="J468" s="5"/>
      <c r="K468" s="6"/>
    </row>
    <row r="469" spans="1:11">
      <c r="A469" s="4"/>
      <c r="B469" s="5"/>
      <c r="C469" s="5"/>
      <c r="D469" s="5"/>
      <c r="E469" s="5"/>
      <c r="F469" s="5"/>
      <c r="G469" s="5"/>
      <c r="H469" s="5"/>
      <c r="I469" s="5"/>
      <c r="J469" s="5"/>
      <c r="K469" s="6"/>
    </row>
    <row r="470" spans="1:11">
      <c r="A470" s="4"/>
      <c r="B470" s="5"/>
      <c r="C470" s="5"/>
      <c r="D470" s="5"/>
      <c r="E470" s="5"/>
      <c r="F470" s="5"/>
      <c r="G470" s="5"/>
      <c r="H470" s="5"/>
      <c r="I470" s="5"/>
      <c r="J470" s="5"/>
      <c r="K470" s="6"/>
    </row>
    <row r="471" spans="1:11">
      <c r="A471" s="4"/>
      <c r="B471" s="5"/>
      <c r="C471" s="5"/>
      <c r="D471" s="5"/>
      <c r="E471" s="5"/>
      <c r="F471" s="5"/>
      <c r="G471" s="5"/>
      <c r="H471" s="5"/>
      <c r="I471" s="5"/>
      <c r="J471" s="5"/>
      <c r="K471" s="6"/>
    </row>
    <row r="472" spans="1:11">
      <c r="A472" s="4"/>
      <c r="B472" s="5"/>
      <c r="C472" s="5"/>
      <c r="D472" s="5"/>
      <c r="E472" s="5"/>
      <c r="F472" s="5"/>
      <c r="G472" s="5"/>
      <c r="H472" s="5"/>
      <c r="I472" s="5"/>
      <c r="J472" s="5"/>
      <c r="K472" s="6"/>
    </row>
    <row r="473" spans="1:11">
      <c r="A473" s="4"/>
      <c r="B473" s="5"/>
      <c r="C473" s="5"/>
      <c r="D473" s="5"/>
      <c r="E473" s="5"/>
      <c r="F473" s="5"/>
      <c r="G473" s="5"/>
      <c r="H473" s="5"/>
      <c r="I473" s="5"/>
      <c r="J473" s="5"/>
      <c r="K473" s="6"/>
    </row>
    <row r="474" spans="1:11">
      <c r="A474" s="4"/>
      <c r="B474" s="5"/>
      <c r="C474" s="5"/>
      <c r="D474" s="5"/>
      <c r="E474" s="5"/>
      <c r="F474" s="5"/>
      <c r="G474" s="5"/>
      <c r="H474" s="5"/>
      <c r="I474" s="5"/>
      <c r="J474" s="5"/>
      <c r="K474" s="6"/>
    </row>
    <row r="475" spans="1:11">
      <c r="A475" s="4"/>
      <c r="B475" s="5"/>
      <c r="C475" s="5"/>
      <c r="D475" s="5"/>
      <c r="E475" s="5"/>
      <c r="F475" s="5"/>
      <c r="G475" s="5"/>
      <c r="H475" s="5"/>
      <c r="I475" s="5"/>
      <c r="J475" s="5"/>
      <c r="K475" s="6"/>
    </row>
    <row r="476" spans="1:11">
      <c r="A476" s="225" t="s">
        <v>4</v>
      </c>
      <c r="B476" s="226"/>
      <c r="C476" s="226"/>
      <c r="D476" s="226"/>
      <c r="E476" s="226"/>
      <c r="F476" s="226"/>
      <c r="G476" s="226"/>
      <c r="H476" s="226"/>
      <c r="I476" s="226"/>
      <c r="J476" s="226"/>
      <c r="K476" s="227"/>
    </row>
    <row r="477" spans="1:11">
      <c r="A477" s="225"/>
      <c r="B477" s="226"/>
      <c r="C477" s="226"/>
      <c r="D477" s="226"/>
      <c r="E477" s="226"/>
      <c r="F477" s="226"/>
      <c r="G477" s="226"/>
      <c r="H477" s="226"/>
      <c r="I477" s="226"/>
      <c r="J477" s="226"/>
      <c r="K477" s="227"/>
    </row>
    <row r="478" spans="1:11">
      <c r="A478" s="225"/>
      <c r="B478" s="226"/>
      <c r="C478" s="226"/>
      <c r="D478" s="226"/>
      <c r="E478" s="226"/>
      <c r="F478" s="226"/>
      <c r="G478" s="226"/>
      <c r="H478" s="226"/>
      <c r="I478" s="226"/>
      <c r="J478" s="226"/>
      <c r="K478" s="227"/>
    </row>
    <row r="479" spans="1:11">
      <c r="A479" s="225"/>
      <c r="B479" s="226"/>
      <c r="C479" s="226"/>
      <c r="D479" s="226"/>
      <c r="E479" s="226"/>
      <c r="F479" s="226"/>
      <c r="G479" s="226"/>
      <c r="H479" s="226"/>
      <c r="I479" s="226"/>
      <c r="J479" s="226"/>
      <c r="K479" s="227"/>
    </row>
    <row r="480" spans="1:11">
      <c r="A480" s="4"/>
      <c r="B480" s="5"/>
      <c r="C480" s="5"/>
      <c r="D480" s="5"/>
      <c r="E480" s="5"/>
      <c r="F480" s="5"/>
      <c r="G480" s="5"/>
      <c r="H480" s="5"/>
      <c r="I480" s="5"/>
      <c r="J480" s="5"/>
      <c r="K480" s="6"/>
    </row>
    <row r="481" spans="1:11">
      <c r="A481" s="4"/>
      <c r="B481" s="5"/>
      <c r="C481" s="5"/>
      <c r="D481" s="5"/>
      <c r="E481" s="5"/>
      <c r="F481" s="5"/>
      <c r="G481" s="5"/>
      <c r="H481" s="5"/>
      <c r="I481" s="5"/>
      <c r="J481" s="5"/>
      <c r="K481" s="6"/>
    </row>
    <row r="482" spans="1:11">
      <c r="A482" s="4"/>
      <c r="B482" s="5"/>
      <c r="C482" s="5"/>
      <c r="D482" s="5"/>
      <c r="E482" s="5"/>
      <c r="F482" s="5"/>
      <c r="G482" s="5"/>
      <c r="H482" s="5"/>
      <c r="I482" s="5"/>
      <c r="J482" s="5"/>
      <c r="K482" s="6"/>
    </row>
    <row r="483" spans="1:11">
      <c r="A483" s="4"/>
      <c r="B483" s="5"/>
      <c r="C483" s="5"/>
      <c r="D483" s="5"/>
      <c r="E483" s="5"/>
      <c r="F483" s="5"/>
      <c r="G483" s="5"/>
      <c r="H483" s="5"/>
      <c r="I483" s="5"/>
      <c r="J483" s="5"/>
      <c r="K483" s="6"/>
    </row>
    <row r="484" spans="1:11">
      <c r="A484" s="4"/>
      <c r="B484" s="5"/>
      <c r="C484" s="5"/>
      <c r="D484" s="5"/>
      <c r="E484" s="5"/>
      <c r="F484" s="5"/>
      <c r="G484" s="5"/>
      <c r="H484" s="5"/>
      <c r="I484" s="5"/>
      <c r="J484" s="5"/>
      <c r="K484" s="6"/>
    </row>
    <row r="485" spans="1:11">
      <c r="A485" s="4"/>
      <c r="B485" s="5"/>
      <c r="C485" s="5"/>
      <c r="D485" s="5"/>
      <c r="E485" s="5"/>
      <c r="F485" s="5"/>
      <c r="G485" s="5"/>
      <c r="H485" s="5"/>
      <c r="I485" s="5"/>
      <c r="J485" s="5"/>
      <c r="K485" s="6"/>
    </row>
    <row r="486" spans="1:11">
      <c r="A486" s="4"/>
      <c r="B486" s="5"/>
      <c r="C486" s="5"/>
      <c r="D486" s="5"/>
      <c r="E486" s="5"/>
      <c r="F486" s="5"/>
      <c r="G486" s="5"/>
      <c r="H486" s="5"/>
      <c r="I486" s="5"/>
      <c r="J486" s="5"/>
      <c r="K486" s="6"/>
    </row>
    <row r="487" spans="1:11">
      <c r="A487" s="4"/>
      <c r="B487" s="5"/>
      <c r="C487" s="5"/>
      <c r="D487" s="5"/>
      <c r="E487" s="5"/>
      <c r="F487" s="5"/>
      <c r="G487" s="5"/>
      <c r="H487" s="5"/>
      <c r="I487" s="5"/>
      <c r="J487" s="5"/>
      <c r="K487" s="6"/>
    </row>
    <row r="488" spans="1:11">
      <c r="A488" s="4"/>
      <c r="B488" s="5"/>
      <c r="C488" s="5"/>
      <c r="D488" s="5"/>
      <c r="E488" s="5"/>
      <c r="F488" s="5"/>
      <c r="G488" s="5"/>
      <c r="H488" s="5"/>
      <c r="I488" s="5"/>
      <c r="J488" s="5"/>
      <c r="K488" s="6"/>
    </row>
    <row r="489" spans="1:11">
      <c r="A489" s="4"/>
      <c r="B489" s="5"/>
      <c r="C489" s="5"/>
      <c r="D489" s="5"/>
      <c r="E489" s="5"/>
      <c r="F489" s="5"/>
      <c r="G489" s="5"/>
      <c r="H489" s="5"/>
      <c r="I489" s="5"/>
      <c r="J489" s="5"/>
      <c r="K489" s="6"/>
    </row>
    <row r="490" spans="1:11">
      <c r="A490" s="243"/>
      <c r="B490" s="244"/>
      <c r="C490" s="244"/>
      <c r="D490" s="244"/>
      <c r="E490" s="244"/>
      <c r="F490" s="244"/>
      <c r="G490" s="244"/>
      <c r="H490" s="244"/>
      <c r="I490" s="244"/>
      <c r="J490" s="244"/>
      <c r="K490" s="245"/>
    </row>
    <row r="491" spans="1:11">
      <c r="A491" s="243"/>
      <c r="B491" s="244"/>
      <c r="C491" s="244"/>
      <c r="D491" s="244"/>
      <c r="E491" s="244"/>
      <c r="F491" s="244"/>
      <c r="G491" s="244"/>
      <c r="H491" s="244"/>
      <c r="I491" s="244"/>
      <c r="J491" s="244"/>
      <c r="K491" s="245"/>
    </row>
    <row r="492" spans="1:11">
      <c r="A492" s="243"/>
      <c r="B492" s="244"/>
      <c r="C492" s="244"/>
      <c r="D492" s="244"/>
      <c r="E492" s="244"/>
      <c r="F492" s="244"/>
      <c r="G492" s="244"/>
      <c r="H492" s="244"/>
      <c r="I492" s="244"/>
      <c r="J492" s="244"/>
      <c r="K492" s="245"/>
    </row>
    <row r="493" spans="1:11">
      <c r="A493" s="207" t="s">
        <v>48</v>
      </c>
      <c r="B493" s="208"/>
      <c r="C493" s="208"/>
      <c r="D493" s="208"/>
      <c r="E493" s="208"/>
      <c r="F493" s="208"/>
      <c r="G493" s="208"/>
      <c r="H493" s="208"/>
      <c r="I493" s="208"/>
      <c r="J493" s="208"/>
      <c r="K493" s="209"/>
    </row>
    <row r="494" spans="1:11">
      <c r="A494" s="207"/>
      <c r="B494" s="208"/>
      <c r="C494" s="208"/>
      <c r="D494" s="208"/>
      <c r="E494" s="208"/>
      <c r="F494" s="208"/>
      <c r="G494" s="208"/>
      <c r="H494" s="208"/>
      <c r="I494" s="208"/>
      <c r="J494" s="208"/>
      <c r="K494" s="209"/>
    </row>
    <row r="495" spans="1:11">
      <c r="A495" s="207"/>
      <c r="B495" s="208"/>
      <c r="C495" s="208"/>
      <c r="D495" s="208"/>
      <c r="E495" s="208"/>
      <c r="F495" s="208"/>
      <c r="G495" s="208"/>
      <c r="H495" s="208"/>
      <c r="I495" s="208"/>
      <c r="J495" s="208"/>
      <c r="K495" s="209"/>
    </row>
    <row r="496" spans="1:11">
      <c r="A496" s="207"/>
      <c r="B496" s="208"/>
      <c r="C496" s="208"/>
      <c r="D496" s="208"/>
      <c r="E496" s="208"/>
      <c r="F496" s="208"/>
      <c r="G496" s="208"/>
      <c r="H496" s="208"/>
      <c r="I496" s="208"/>
      <c r="J496" s="208"/>
      <c r="K496" s="209"/>
    </row>
    <row r="497" spans="1:11">
      <c r="A497" s="207"/>
      <c r="B497" s="208"/>
      <c r="C497" s="208"/>
      <c r="D497" s="208"/>
      <c r="E497" s="208"/>
      <c r="F497" s="208"/>
      <c r="G497" s="208"/>
      <c r="H497" s="208"/>
      <c r="I497" s="208"/>
      <c r="J497" s="208"/>
      <c r="K497" s="209"/>
    </row>
    <row r="498" spans="1:11">
      <c r="A498" s="207"/>
      <c r="B498" s="208"/>
      <c r="C498" s="208"/>
      <c r="D498" s="208"/>
      <c r="E498" s="208"/>
      <c r="F498" s="208"/>
      <c r="G498" s="208"/>
      <c r="H498" s="208"/>
      <c r="I498" s="208"/>
      <c r="J498" s="208"/>
      <c r="K498" s="209"/>
    </row>
    <row r="499" spans="1:11" ht="15.75" thickBot="1">
      <c r="A499" s="46"/>
      <c r="B499" s="47"/>
      <c r="C499" s="47"/>
      <c r="D499" s="47"/>
      <c r="E499" s="47"/>
      <c r="F499" s="47"/>
      <c r="G499" s="47"/>
      <c r="H499" s="47"/>
      <c r="I499" s="47"/>
      <c r="J499" s="47"/>
      <c r="K499" s="48"/>
    </row>
    <row r="500" spans="1:11">
      <c r="A500" s="40"/>
      <c r="B500" s="41"/>
      <c r="C500" s="41"/>
      <c r="D500" s="41"/>
      <c r="E500" s="41"/>
      <c r="F500" s="41"/>
      <c r="G500" s="41"/>
      <c r="H500" s="41"/>
      <c r="I500" s="41"/>
      <c r="J500" s="41"/>
      <c r="K500" s="42"/>
    </row>
    <row r="501" spans="1:11">
      <c r="A501" s="4"/>
      <c r="B501" s="5"/>
      <c r="C501" s="5"/>
      <c r="D501" s="5"/>
      <c r="E501" s="5"/>
      <c r="F501" s="5"/>
      <c r="G501" s="5"/>
      <c r="H501" s="5"/>
      <c r="I501" s="5"/>
      <c r="J501" s="5"/>
      <c r="K501" s="6"/>
    </row>
    <row r="502" spans="1:11">
      <c r="A502" s="4"/>
      <c r="B502" s="5"/>
      <c r="C502" s="5"/>
      <c r="D502" s="5"/>
      <c r="E502" s="5"/>
      <c r="F502" s="5"/>
      <c r="G502" s="5"/>
      <c r="H502" s="5"/>
      <c r="I502" s="5"/>
      <c r="J502" s="5"/>
      <c r="K502" s="6"/>
    </row>
    <row r="503" spans="1:11">
      <c r="A503" s="4"/>
      <c r="B503" s="5"/>
      <c r="C503" s="5"/>
      <c r="D503" s="5"/>
      <c r="E503" s="5"/>
      <c r="F503" s="5"/>
      <c r="G503" s="5"/>
      <c r="H503" s="5"/>
      <c r="I503" s="5"/>
      <c r="J503" s="5"/>
      <c r="K503" s="6"/>
    </row>
    <row r="504" spans="1:11">
      <c r="A504" s="4"/>
      <c r="B504" s="5"/>
      <c r="C504" s="5"/>
      <c r="D504" s="5"/>
      <c r="E504" s="5"/>
      <c r="F504" s="5"/>
      <c r="G504" s="5"/>
      <c r="H504" s="5"/>
      <c r="I504" s="5"/>
      <c r="J504" s="5"/>
      <c r="K504" s="6"/>
    </row>
    <row r="505" spans="1:11">
      <c r="A505" s="4"/>
      <c r="B505" s="5"/>
      <c r="C505" s="5"/>
      <c r="D505" s="5"/>
      <c r="E505" s="5"/>
      <c r="F505" s="5"/>
      <c r="G505" s="5"/>
      <c r="H505" s="5"/>
      <c r="I505" s="5"/>
      <c r="J505" s="5"/>
      <c r="K505" s="6"/>
    </row>
    <row r="506" spans="1:11">
      <c r="A506" s="4"/>
      <c r="B506" s="5"/>
      <c r="C506" s="5"/>
      <c r="D506" s="5"/>
      <c r="E506" s="5"/>
      <c r="F506" s="5"/>
      <c r="G506" s="5"/>
      <c r="H506" s="5"/>
      <c r="I506" s="5"/>
      <c r="J506" s="5"/>
      <c r="K506" s="6"/>
    </row>
    <row r="507" spans="1:11">
      <c r="A507" s="4"/>
      <c r="B507" s="5"/>
      <c r="C507" s="5"/>
      <c r="D507" s="5"/>
      <c r="E507" s="5"/>
      <c r="F507" s="5"/>
      <c r="G507" s="5"/>
      <c r="H507" s="5"/>
      <c r="I507" s="5"/>
      <c r="J507" s="5"/>
      <c r="K507" s="6"/>
    </row>
    <row r="508" spans="1:11">
      <c r="A508" s="4"/>
      <c r="B508" s="5"/>
      <c r="C508" s="5"/>
      <c r="D508" s="5"/>
      <c r="E508" s="5"/>
      <c r="F508" s="5"/>
      <c r="G508" s="5"/>
      <c r="H508" s="5"/>
      <c r="I508" s="5"/>
      <c r="J508" s="5"/>
      <c r="K508" s="6"/>
    </row>
    <row r="509" spans="1:11">
      <c r="A509" s="4"/>
      <c r="B509" s="5"/>
      <c r="C509" s="5"/>
      <c r="D509" s="5"/>
      <c r="E509" s="5"/>
      <c r="F509" s="5"/>
      <c r="G509" s="5"/>
      <c r="H509" s="5"/>
      <c r="I509" s="5"/>
      <c r="J509" s="5"/>
      <c r="K509" s="6"/>
    </row>
    <row r="510" spans="1:11">
      <c r="A510" s="225" t="s">
        <v>4</v>
      </c>
      <c r="B510" s="226"/>
      <c r="C510" s="226"/>
      <c r="D510" s="226"/>
      <c r="E510" s="226"/>
      <c r="F510" s="226"/>
      <c r="G510" s="226"/>
      <c r="H510" s="226"/>
      <c r="I510" s="226"/>
      <c r="J510" s="226"/>
      <c r="K510" s="227"/>
    </row>
    <row r="511" spans="1:11">
      <c r="A511" s="225"/>
      <c r="B511" s="226"/>
      <c r="C511" s="226"/>
      <c r="D511" s="226"/>
      <c r="E511" s="226"/>
      <c r="F511" s="226"/>
      <c r="G511" s="226"/>
      <c r="H511" s="226"/>
      <c r="I511" s="226"/>
      <c r="J511" s="226"/>
      <c r="K511" s="227"/>
    </row>
    <row r="512" spans="1:11">
      <c r="A512" s="225"/>
      <c r="B512" s="226"/>
      <c r="C512" s="226"/>
      <c r="D512" s="226"/>
      <c r="E512" s="226"/>
      <c r="F512" s="226"/>
      <c r="G512" s="226"/>
      <c r="H512" s="226"/>
      <c r="I512" s="226"/>
      <c r="J512" s="226"/>
      <c r="K512" s="227"/>
    </row>
    <row r="513" spans="1:11">
      <c r="A513" s="225"/>
      <c r="B513" s="226"/>
      <c r="C513" s="226"/>
      <c r="D513" s="226"/>
      <c r="E513" s="226"/>
      <c r="F513" s="226"/>
      <c r="G513" s="226"/>
      <c r="H513" s="226"/>
      <c r="I513" s="226"/>
      <c r="J513" s="226"/>
      <c r="K513" s="227"/>
    </row>
    <row r="514" spans="1:11">
      <c r="A514" s="4"/>
      <c r="B514" s="5"/>
      <c r="C514" s="5"/>
      <c r="D514" s="5"/>
      <c r="E514" s="5"/>
      <c r="F514" s="5"/>
      <c r="G514" s="5"/>
      <c r="H514" s="5"/>
      <c r="I514" s="5"/>
      <c r="J514" s="5"/>
      <c r="K514" s="6"/>
    </row>
    <row r="515" spans="1:11">
      <c r="A515" s="4"/>
      <c r="B515" s="5"/>
      <c r="C515" s="5"/>
      <c r="D515" s="5"/>
      <c r="E515" s="5"/>
      <c r="F515" s="5"/>
      <c r="G515" s="5"/>
      <c r="H515" s="5"/>
      <c r="I515" s="5"/>
      <c r="J515" s="5"/>
      <c r="K515" s="6"/>
    </row>
    <row r="516" spans="1:11">
      <c r="A516" s="4"/>
      <c r="B516" s="5"/>
      <c r="C516" s="5"/>
      <c r="D516" s="5"/>
      <c r="E516" s="5"/>
      <c r="F516" s="5"/>
      <c r="G516" s="5"/>
      <c r="H516" s="5"/>
      <c r="I516" s="5"/>
      <c r="J516" s="5"/>
      <c r="K516" s="6"/>
    </row>
    <row r="517" spans="1:11">
      <c r="A517" s="4"/>
      <c r="B517" s="5"/>
      <c r="C517" s="5"/>
      <c r="D517" s="5"/>
      <c r="E517" s="5"/>
      <c r="F517" s="5"/>
      <c r="G517" s="5"/>
      <c r="H517" s="5"/>
      <c r="I517" s="5"/>
      <c r="J517" s="5"/>
      <c r="K517" s="6"/>
    </row>
    <row r="518" spans="1:11">
      <c r="A518" s="4"/>
      <c r="B518" s="5"/>
      <c r="C518" s="5"/>
      <c r="D518" s="5"/>
      <c r="E518" s="5"/>
      <c r="F518" s="5"/>
      <c r="G518" s="5"/>
      <c r="H518" s="5"/>
      <c r="I518" s="5"/>
      <c r="J518" s="5"/>
      <c r="K518" s="6"/>
    </row>
    <row r="519" spans="1:11">
      <c r="A519" s="4"/>
      <c r="B519" s="5"/>
      <c r="C519" s="5"/>
      <c r="D519" s="5"/>
      <c r="E519" s="5"/>
      <c r="F519" s="5"/>
      <c r="G519" s="5"/>
      <c r="H519" s="5"/>
      <c r="I519" s="5"/>
      <c r="J519" s="5"/>
      <c r="K519" s="6"/>
    </row>
    <row r="520" spans="1:11">
      <c r="A520" s="4"/>
      <c r="B520" s="5"/>
      <c r="C520" s="5"/>
      <c r="D520" s="5"/>
      <c r="E520" s="5"/>
      <c r="F520" s="5"/>
      <c r="G520" s="5"/>
      <c r="H520" s="5"/>
      <c r="I520" s="5"/>
      <c r="J520" s="5"/>
      <c r="K520" s="6"/>
    </row>
    <row r="521" spans="1:11">
      <c r="A521" s="4"/>
      <c r="B521" s="5"/>
      <c r="C521" s="5"/>
      <c r="D521" s="5"/>
      <c r="E521" s="5"/>
      <c r="F521" s="5"/>
      <c r="G521" s="5"/>
      <c r="H521" s="5"/>
      <c r="I521" s="5"/>
      <c r="J521" s="5"/>
      <c r="K521" s="6"/>
    </row>
    <row r="522" spans="1:11">
      <c r="A522" s="4"/>
      <c r="B522" s="5"/>
      <c r="C522" s="5"/>
      <c r="D522" s="5"/>
      <c r="E522" s="5"/>
      <c r="F522" s="5"/>
      <c r="G522" s="5"/>
      <c r="H522" s="5"/>
      <c r="I522" s="5"/>
      <c r="J522" s="5"/>
      <c r="K522" s="6"/>
    </row>
    <row r="523" spans="1:11">
      <c r="A523" s="4"/>
      <c r="B523" s="5"/>
      <c r="C523" s="5"/>
      <c r="D523" s="5"/>
      <c r="E523" s="5"/>
      <c r="F523" s="5"/>
      <c r="G523" s="5"/>
      <c r="H523" s="5"/>
      <c r="I523" s="5"/>
      <c r="J523" s="5"/>
      <c r="K523" s="6"/>
    </row>
    <row r="524" spans="1:11">
      <c r="A524" s="243"/>
      <c r="B524" s="244"/>
      <c r="C524" s="244"/>
      <c r="D524" s="244"/>
      <c r="E524" s="244"/>
      <c r="F524" s="244"/>
      <c r="G524" s="244"/>
      <c r="H524" s="244"/>
      <c r="I524" s="244"/>
      <c r="J524" s="244"/>
      <c r="K524" s="245"/>
    </row>
    <row r="525" spans="1:11">
      <c r="A525" s="243"/>
      <c r="B525" s="244"/>
      <c r="C525" s="244"/>
      <c r="D525" s="244"/>
      <c r="E525" s="244"/>
      <c r="F525" s="244"/>
      <c r="G525" s="244"/>
      <c r="H525" s="244"/>
      <c r="I525" s="244"/>
      <c r="J525" s="244"/>
      <c r="K525" s="245"/>
    </row>
    <row r="526" spans="1:11">
      <c r="A526" s="243"/>
      <c r="B526" s="244"/>
      <c r="C526" s="244"/>
      <c r="D526" s="244"/>
      <c r="E526" s="244"/>
      <c r="F526" s="244"/>
      <c r="G526" s="244"/>
      <c r="H526" s="244"/>
      <c r="I526" s="244"/>
      <c r="J526" s="244"/>
      <c r="K526" s="245"/>
    </row>
    <row r="527" spans="1:11">
      <c r="A527" s="207" t="s">
        <v>49</v>
      </c>
      <c r="B527" s="208"/>
      <c r="C527" s="208"/>
      <c r="D527" s="208"/>
      <c r="E527" s="208"/>
      <c r="F527" s="208"/>
      <c r="G527" s="208"/>
      <c r="H527" s="208"/>
      <c r="I527" s="208"/>
      <c r="J527" s="208"/>
      <c r="K527" s="209"/>
    </row>
    <row r="528" spans="1:11">
      <c r="A528" s="207"/>
      <c r="B528" s="208"/>
      <c r="C528" s="208"/>
      <c r="D528" s="208"/>
      <c r="E528" s="208"/>
      <c r="F528" s="208"/>
      <c r="G528" s="208"/>
      <c r="H528" s="208"/>
      <c r="I528" s="208"/>
      <c r="J528" s="208"/>
      <c r="K528" s="209"/>
    </row>
    <row r="529" spans="1:11">
      <c r="A529" s="207"/>
      <c r="B529" s="208"/>
      <c r="C529" s="208"/>
      <c r="D529" s="208"/>
      <c r="E529" s="208"/>
      <c r="F529" s="208"/>
      <c r="G529" s="208"/>
      <c r="H529" s="208"/>
      <c r="I529" s="208"/>
      <c r="J529" s="208"/>
      <c r="K529" s="209"/>
    </row>
    <row r="530" spans="1:11">
      <c r="A530" s="207" t="s">
        <v>50</v>
      </c>
      <c r="B530" s="208"/>
      <c r="C530" s="208"/>
      <c r="D530" s="208"/>
      <c r="E530" s="208"/>
      <c r="F530" s="208"/>
      <c r="G530" s="208"/>
      <c r="H530" s="208"/>
      <c r="I530" s="208"/>
      <c r="J530" s="208"/>
      <c r="K530" s="209"/>
    </row>
    <row r="531" spans="1:11">
      <c r="A531" s="207"/>
      <c r="B531" s="208"/>
      <c r="C531" s="208"/>
      <c r="D531" s="208"/>
      <c r="E531" s="208"/>
      <c r="F531" s="208"/>
      <c r="G531" s="208"/>
      <c r="H531" s="208"/>
      <c r="I531" s="208"/>
      <c r="J531" s="208"/>
      <c r="K531" s="209"/>
    </row>
    <row r="532" spans="1:11">
      <c r="A532" s="207"/>
      <c r="B532" s="208"/>
      <c r="C532" s="208"/>
      <c r="D532" s="208"/>
      <c r="E532" s="208"/>
      <c r="F532" s="208"/>
      <c r="G532" s="208"/>
      <c r="H532" s="208"/>
      <c r="I532" s="208"/>
      <c r="J532" s="208"/>
      <c r="K532" s="209"/>
    </row>
    <row r="533" spans="1:11" ht="15.75" thickBot="1">
      <c r="A533" s="46"/>
      <c r="B533" s="47"/>
      <c r="C533" s="47"/>
      <c r="D533" s="47"/>
      <c r="E533" s="47"/>
      <c r="F533" s="47"/>
      <c r="G533" s="47"/>
      <c r="H533" s="47"/>
      <c r="I533" s="47"/>
      <c r="J533" s="47"/>
      <c r="K533" s="48"/>
    </row>
    <row r="534" spans="1:11">
      <c r="A534" s="40"/>
      <c r="B534" s="41"/>
      <c r="C534" s="41"/>
      <c r="D534" s="41"/>
      <c r="E534" s="41"/>
      <c r="F534" s="41"/>
      <c r="G534" s="41"/>
      <c r="H534" s="41"/>
      <c r="I534" s="41"/>
      <c r="J534" s="41"/>
      <c r="K534" s="42"/>
    </row>
    <row r="535" spans="1:11">
      <c r="A535" s="4"/>
      <c r="B535" s="5"/>
      <c r="C535" s="5"/>
      <c r="D535" s="5"/>
      <c r="E535" s="5"/>
      <c r="F535" s="5"/>
      <c r="G535" s="5"/>
      <c r="H535" s="5"/>
      <c r="I535" s="5"/>
      <c r="J535" s="5"/>
      <c r="K535" s="6"/>
    </row>
    <row r="536" spans="1:11">
      <c r="A536" s="4"/>
      <c r="B536" s="5"/>
      <c r="C536" s="5"/>
      <c r="D536" s="5"/>
      <c r="E536" s="5"/>
      <c r="F536" s="5"/>
      <c r="G536" s="5"/>
      <c r="H536" s="5"/>
      <c r="I536" s="5"/>
      <c r="J536" s="5"/>
      <c r="K536" s="6"/>
    </row>
    <row r="537" spans="1:11">
      <c r="A537" s="4"/>
      <c r="B537" s="5"/>
      <c r="C537" s="5"/>
      <c r="D537" s="5"/>
      <c r="E537" s="5"/>
      <c r="F537" s="5"/>
      <c r="G537" s="5"/>
      <c r="H537" s="5"/>
      <c r="I537" s="5"/>
      <c r="J537" s="5"/>
      <c r="K537" s="6"/>
    </row>
    <row r="538" spans="1:11">
      <c r="A538" s="4"/>
      <c r="B538" s="5"/>
      <c r="C538" s="5"/>
      <c r="D538" s="5"/>
      <c r="E538" s="5"/>
      <c r="F538" s="5"/>
      <c r="G538" s="5"/>
      <c r="H538" s="5"/>
      <c r="I538" s="5"/>
      <c r="J538" s="5"/>
      <c r="K538" s="6"/>
    </row>
    <row r="539" spans="1:11">
      <c r="A539" s="4"/>
      <c r="B539" s="5"/>
      <c r="C539" s="5"/>
      <c r="D539" s="5"/>
      <c r="E539" s="5"/>
      <c r="F539" s="5"/>
      <c r="G539" s="5"/>
      <c r="H539" s="5"/>
      <c r="I539" s="5"/>
      <c r="J539" s="5"/>
      <c r="K539" s="6"/>
    </row>
    <row r="540" spans="1:11">
      <c r="A540" s="4"/>
      <c r="B540" s="5"/>
      <c r="C540" s="5"/>
      <c r="D540" s="5"/>
      <c r="E540" s="5"/>
      <c r="F540" s="5"/>
      <c r="G540" s="5"/>
      <c r="H540" s="5"/>
      <c r="I540" s="5"/>
      <c r="J540" s="5"/>
      <c r="K540" s="6"/>
    </row>
    <row r="541" spans="1:11">
      <c r="A541" s="4"/>
      <c r="B541" s="5"/>
      <c r="C541" s="5"/>
      <c r="D541" s="5"/>
      <c r="E541" s="5"/>
      <c r="F541" s="5"/>
      <c r="G541" s="5"/>
      <c r="H541" s="5"/>
      <c r="I541" s="5"/>
      <c r="J541" s="5"/>
      <c r="K541" s="6"/>
    </row>
    <row r="542" spans="1:11">
      <c r="A542" s="4"/>
      <c r="B542" s="5"/>
      <c r="C542" s="5"/>
      <c r="D542" s="5"/>
      <c r="E542" s="5"/>
      <c r="F542" s="5"/>
      <c r="G542" s="5"/>
      <c r="H542" s="5"/>
      <c r="I542" s="5"/>
      <c r="J542" s="5"/>
      <c r="K542" s="6"/>
    </row>
    <row r="543" spans="1:11">
      <c r="A543" s="4"/>
      <c r="B543" s="5"/>
      <c r="C543" s="5"/>
      <c r="D543" s="5"/>
      <c r="E543" s="5"/>
      <c r="F543" s="5"/>
      <c r="G543" s="5"/>
      <c r="H543" s="5"/>
      <c r="I543" s="5"/>
      <c r="J543" s="5"/>
      <c r="K543" s="6"/>
    </row>
    <row r="544" spans="1:11">
      <c r="A544" s="225" t="s">
        <v>4</v>
      </c>
      <c r="B544" s="226"/>
      <c r="C544" s="226"/>
      <c r="D544" s="226"/>
      <c r="E544" s="226"/>
      <c r="F544" s="226"/>
      <c r="G544" s="226"/>
      <c r="H544" s="226"/>
      <c r="I544" s="226"/>
      <c r="J544" s="226"/>
      <c r="K544" s="227"/>
    </row>
    <row r="545" spans="1:11">
      <c r="A545" s="225"/>
      <c r="B545" s="226"/>
      <c r="C545" s="226"/>
      <c r="D545" s="226"/>
      <c r="E545" s="226"/>
      <c r="F545" s="226"/>
      <c r="G545" s="226"/>
      <c r="H545" s="226"/>
      <c r="I545" s="226"/>
      <c r="J545" s="226"/>
      <c r="K545" s="227"/>
    </row>
    <row r="546" spans="1:11">
      <c r="A546" s="225"/>
      <c r="B546" s="226"/>
      <c r="C546" s="226"/>
      <c r="D546" s="226"/>
      <c r="E546" s="226"/>
      <c r="F546" s="226"/>
      <c r="G546" s="226"/>
      <c r="H546" s="226"/>
      <c r="I546" s="226"/>
      <c r="J546" s="226"/>
      <c r="K546" s="227"/>
    </row>
    <row r="547" spans="1:11">
      <c r="A547" s="225"/>
      <c r="B547" s="226"/>
      <c r="C547" s="226"/>
      <c r="D547" s="226"/>
      <c r="E547" s="226"/>
      <c r="F547" s="226"/>
      <c r="G547" s="226"/>
      <c r="H547" s="226"/>
      <c r="I547" s="226"/>
      <c r="J547" s="226"/>
      <c r="K547" s="227"/>
    </row>
    <row r="548" spans="1:11">
      <c r="A548" s="4"/>
      <c r="B548" s="5"/>
      <c r="C548" s="5"/>
      <c r="D548" s="5"/>
      <c r="E548" s="5"/>
      <c r="F548" s="5"/>
      <c r="G548" s="5"/>
      <c r="H548" s="5"/>
      <c r="I548" s="5"/>
      <c r="J548" s="5"/>
      <c r="K548" s="6"/>
    </row>
    <row r="549" spans="1:11">
      <c r="A549" s="4"/>
      <c r="B549" s="5"/>
      <c r="C549" s="5"/>
      <c r="D549" s="5"/>
      <c r="E549" s="5"/>
      <c r="F549" s="5"/>
      <c r="G549" s="5"/>
      <c r="H549" s="5"/>
      <c r="I549" s="5"/>
      <c r="J549" s="5"/>
      <c r="K549" s="6"/>
    </row>
    <row r="550" spans="1:11">
      <c r="A550" s="4"/>
      <c r="B550" s="5"/>
      <c r="C550" s="5"/>
      <c r="D550" s="5"/>
      <c r="E550" s="5"/>
      <c r="F550" s="5"/>
      <c r="G550" s="5"/>
      <c r="H550" s="5"/>
      <c r="I550" s="5"/>
      <c r="J550" s="5"/>
      <c r="K550" s="6"/>
    </row>
    <row r="551" spans="1:11">
      <c r="A551" s="4"/>
      <c r="B551" s="5"/>
      <c r="C551" s="5"/>
      <c r="D551" s="5"/>
      <c r="E551" s="5"/>
      <c r="F551" s="5"/>
      <c r="G551" s="5"/>
      <c r="H551" s="5"/>
      <c r="I551" s="5"/>
      <c r="J551" s="5"/>
      <c r="K551" s="6"/>
    </row>
    <row r="552" spans="1:11">
      <c r="A552" s="4"/>
      <c r="B552" s="5"/>
      <c r="C552" s="5"/>
      <c r="D552" s="5"/>
      <c r="E552" s="5"/>
      <c r="F552" s="5"/>
      <c r="G552" s="5"/>
      <c r="H552" s="5"/>
      <c r="I552" s="5"/>
      <c r="J552" s="5"/>
      <c r="K552" s="6"/>
    </row>
    <row r="553" spans="1:11">
      <c r="A553" s="4"/>
      <c r="B553" s="5"/>
      <c r="C553" s="5"/>
      <c r="D553" s="5"/>
      <c r="E553" s="5"/>
      <c r="F553" s="5"/>
      <c r="G553" s="5"/>
      <c r="H553" s="5"/>
      <c r="I553" s="5"/>
      <c r="J553" s="5"/>
      <c r="K553" s="6"/>
    </row>
    <row r="554" spans="1:11">
      <c r="A554" s="4"/>
      <c r="B554" s="5"/>
      <c r="C554" s="5"/>
      <c r="D554" s="5"/>
      <c r="E554" s="5"/>
      <c r="F554" s="5"/>
      <c r="G554" s="5"/>
      <c r="H554" s="5"/>
      <c r="I554" s="5"/>
      <c r="J554" s="5"/>
      <c r="K554" s="6"/>
    </row>
    <row r="555" spans="1:11">
      <c r="A555" s="4"/>
      <c r="B555" s="5"/>
      <c r="C555" s="5"/>
      <c r="D555" s="5"/>
      <c r="E555" s="5"/>
      <c r="F555" s="5"/>
      <c r="G555" s="5"/>
      <c r="H555" s="5"/>
      <c r="I555" s="5"/>
      <c r="J555" s="5"/>
      <c r="K555" s="6"/>
    </row>
    <row r="556" spans="1:11">
      <c r="A556" s="4"/>
      <c r="B556" s="5"/>
      <c r="C556" s="5"/>
      <c r="D556" s="5"/>
      <c r="E556" s="5"/>
      <c r="F556" s="5"/>
      <c r="G556" s="5"/>
      <c r="H556" s="5"/>
      <c r="I556" s="5"/>
      <c r="J556" s="5"/>
      <c r="K556" s="6"/>
    </row>
    <row r="557" spans="1:11">
      <c r="A557" s="4"/>
      <c r="B557" s="5"/>
      <c r="C557" s="5"/>
      <c r="D557" s="5"/>
      <c r="E557" s="5"/>
      <c r="F557" s="5"/>
      <c r="G557" s="5"/>
      <c r="H557" s="5"/>
      <c r="I557" s="5"/>
      <c r="J557" s="5"/>
      <c r="K557" s="6"/>
    </row>
    <row r="558" spans="1:11">
      <c r="A558" s="243"/>
      <c r="B558" s="244"/>
      <c r="C558" s="244"/>
      <c r="D558" s="244"/>
      <c r="E558" s="244"/>
      <c r="F558" s="244"/>
      <c r="G558" s="244"/>
      <c r="H558" s="244"/>
      <c r="I558" s="244"/>
      <c r="J558" s="244"/>
      <c r="K558" s="245"/>
    </row>
    <row r="559" spans="1:11">
      <c r="A559" s="243"/>
      <c r="B559" s="244"/>
      <c r="C559" s="244"/>
      <c r="D559" s="244"/>
      <c r="E559" s="244"/>
      <c r="F559" s="244"/>
      <c r="G559" s="244"/>
      <c r="H559" s="244"/>
      <c r="I559" s="244"/>
      <c r="J559" s="244"/>
      <c r="K559" s="245"/>
    </row>
    <row r="560" spans="1:11">
      <c r="A560" s="243"/>
      <c r="B560" s="244"/>
      <c r="C560" s="244"/>
      <c r="D560" s="244"/>
      <c r="E560" s="244"/>
      <c r="F560" s="244"/>
      <c r="G560" s="244"/>
      <c r="H560" s="244"/>
      <c r="I560" s="244"/>
      <c r="J560" s="244"/>
      <c r="K560" s="245"/>
    </row>
    <row r="561" spans="1:11">
      <c r="A561" s="246" t="s">
        <v>51</v>
      </c>
      <c r="B561" s="247"/>
      <c r="C561" s="247"/>
      <c r="D561" s="247"/>
      <c r="E561" s="247"/>
      <c r="F561" s="247"/>
      <c r="G561" s="247"/>
      <c r="H561" s="247"/>
      <c r="I561" s="247"/>
      <c r="J561" s="247"/>
      <c r="K561" s="248"/>
    </row>
    <row r="562" spans="1:11">
      <c r="A562" s="246"/>
      <c r="B562" s="247"/>
      <c r="C562" s="247"/>
      <c r="D562" s="247"/>
      <c r="E562" s="247"/>
      <c r="F562" s="247"/>
      <c r="G562" s="247"/>
      <c r="H562" s="247"/>
      <c r="I562" s="247"/>
      <c r="J562" s="247"/>
      <c r="K562" s="248"/>
    </row>
    <row r="563" spans="1:11">
      <c r="A563" s="246"/>
      <c r="B563" s="247"/>
      <c r="C563" s="247"/>
      <c r="D563" s="247"/>
      <c r="E563" s="247"/>
      <c r="F563" s="247"/>
      <c r="G563" s="247"/>
      <c r="H563" s="247"/>
      <c r="I563" s="247"/>
      <c r="J563" s="247"/>
      <c r="K563" s="248"/>
    </row>
    <row r="564" spans="1:11">
      <c r="A564" s="246" t="s">
        <v>36</v>
      </c>
      <c r="B564" s="247"/>
      <c r="C564" s="247"/>
      <c r="D564" s="247"/>
      <c r="E564" s="247"/>
      <c r="F564" s="247"/>
      <c r="G564" s="247"/>
      <c r="H564" s="247"/>
      <c r="I564" s="247"/>
      <c r="J564" s="247"/>
      <c r="K564" s="248"/>
    </row>
    <row r="565" spans="1:11">
      <c r="A565" s="246"/>
      <c r="B565" s="247"/>
      <c r="C565" s="247"/>
      <c r="D565" s="247"/>
      <c r="E565" s="247"/>
      <c r="F565" s="247"/>
      <c r="G565" s="247"/>
      <c r="H565" s="247"/>
      <c r="I565" s="247"/>
      <c r="J565" s="247"/>
      <c r="K565" s="248"/>
    </row>
    <row r="566" spans="1:11">
      <c r="A566" s="246"/>
      <c r="B566" s="247"/>
      <c r="C566" s="247"/>
      <c r="D566" s="247"/>
      <c r="E566" s="247"/>
      <c r="F566" s="247"/>
      <c r="G566" s="247"/>
      <c r="H566" s="247"/>
      <c r="I566" s="247"/>
      <c r="J566" s="247"/>
      <c r="K566" s="248"/>
    </row>
    <row r="567" spans="1:11" ht="15.75" thickBot="1">
      <c r="A567" s="46"/>
      <c r="B567" s="47"/>
      <c r="C567" s="47"/>
      <c r="D567" s="47"/>
      <c r="E567" s="47"/>
      <c r="F567" s="47"/>
      <c r="G567" s="47"/>
      <c r="H567" s="47"/>
      <c r="I567" s="47"/>
      <c r="J567" s="47"/>
      <c r="K567" s="48"/>
    </row>
    <row r="568" spans="1:11">
      <c r="A568" s="40"/>
      <c r="B568" s="41"/>
      <c r="C568" s="41"/>
      <c r="D568" s="41"/>
      <c r="E568" s="41"/>
      <c r="F568" s="41"/>
      <c r="G568" s="41"/>
      <c r="H568" s="41"/>
      <c r="I568" s="41"/>
      <c r="J568" s="41"/>
      <c r="K568" s="42"/>
    </row>
    <row r="569" spans="1:11">
      <c r="A569" s="4"/>
      <c r="B569" s="5"/>
      <c r="C569" s="5"/>
      <c r="D569" s="5"/>
      <c r="E569" s="5"/>
      <c r="F569" s="5"/>
      <c r="G569" s="5"/>
      <c r="H569" s="5"/>
      <c r="I569" s="5"/>
      <c r="J569" s="5"/>
      <c r="K569" s="6"/>
    </row>
    <row r="570" spans="1:11">
      <c r="A570" s="4"/>
      <c r="B570" s="5"/>
      <c r="C570" s="5"/>
      <c r="D570" s="5"/>
      <c r="E570" s="5"/>
      <c r="F570" s="5"/>
      <c r="G570" s="5"/>
      <c r="H570" s="5"/>
      <c r="I570" s="5"/>
      <c r="J570" s="5"/>
      <c r="K570" s="6"/>
    </row>
    <row r="571" spans="1:11">
      <c r="A571" s="4"/>
      <c r="B571" s="5"/>
      <c r="C571" s="5"/>
      <c r="D571" s="5"/>
      <c r="E571" s="5"/>
      <c r="F571" s="5"/>
      <c r="G571" s="5"/>
      <c r="H571" s="5"/>
      <c r="I571" s="5"/>
      <c r="J571" s="5"/>
      <c r="K571" s="6"/>
    </row>
    <row r="572" spans="1:11">
      <c r="A572" s="4"/>
      <c r="B572" s="5"/>
      <c r="C572" s="5"/>
      <c r="D572" s="5"/>
      <c r="E572" s="5"/>
      <c r="F572" s="5"/>
      <c r="G572" s="5"/>
      <c r="H572" s="5"/>
      <c r="I572" s="5"/>
      <c r="J572" s="5"/>
      <c r="K572" s="6"/>
    </row>
    <row r="573" spans="1:11">
      <c r="A573" s="4"/>
      <c r="B573" s="5"/>
      <c r="C573" s="5"/>
      <c r="D573" s="5"/>
      <c r="E573" s="5"/>
      <c r="F573" s="5"/>
      <c r="G573" s="5"/>
      <c r="H573" s="5"/>
      <c r="I573" s="5"/>
      <c r="J573" s="5"/>
      <c r="K573" s="6"/>
    </row>
    <row r="574" spans="1:11">
      <c r="A574" s="4"/>
      <c r="B574" s="5"/>
      <c r="C574" s="5"/>
      <c r="D574" s="5"/>
      <c r="E574" s="5"/>
      <c r="F574" s="5"/>
      <c r="G574" s="5"/>
      <c r="H574" s="5"/>
      <c r="I574" s="5"/>
      <c r="J574" s="5"/>
      <c r="K574" s="6"/>
    </row>
    <row r="575" spans="1:11">
      <c r="A575" s="4"/>
      <c r="B575" s="5"/>
      <c r="C575" s="5"/>
      <c r="D575" s="5"/>
      <c r="E575" s="5"/>
      <c r="F575" s="5"/>
      <c r="G575" s="5"/>
      <c r="H575" s="5"/>
      <c r="I575" s="5"/>
      <c r="J575" s="5"/>
      <c r="K575" s="6"/>
    </row>
    <row r="576" spans="1:11">
      <c r="A576" s="4"/>
      <c r="B576" s="5"/>
      <c r="C576" s="5"/>
      <c r="D576" s="5"/>
      <c r="E576" s="5"/>
      <c r="F576" s="5"/>
      <c r="G576" s="5"/>
      <c r="H576" s="5"/>
      <c r="I576" s="5"/>
      <c r="J576" s="5"/>
      <c r="K576" s="6"/>
    </row>
    <row r="577" spans="1:11">
      <c r="A577" s="4"/>
      <c r="B577" s="5"/>
      <c r="C577" s="5"/>
      <c r="D577" s="5"/>
      <c r="E577" s="5"/>
      <c r="F577" s="5"/>
      <c r="G577" s="5"/>
      <c r="H577" s="5"/>
      <c r="I577" s="5"/>
      <c r="J577" s="5"/>
      <c r="K577" s="6"/>
    </row>
    <row r="578" spans="1:11">
      <c r="A578" s="225" t="s">
        <v>4</v>
      </c>
      <c r="B578" s="226"/>
      <c r="C578" s="226"/>
      <c r="D578" s="226"/>
      <c r="E578" s="226"/>
      <c r="F578" s="226"/>
      <c r="G578" s="226"/>
      <c r="H578" s="226"/>
      <c r="I578" s="226"/>
      <c r="J578" s="226"/>
      <c r="K578" s="227"/>
    </row>
    <row r="579" spans="1:11">
      <c r="A579" s="225"/>
      <c r="B579" s="226"/>
      <c r="C579" s="226"/>
      <c r="D579" s="226"/>
      <c r="E579" s="226"/>
      <c r="F579" s="226"/>
      <c r="G579" s="226"/>
      <c r="H579" s="226"/>
      <c r="I579" s="226"/>
      <c r="J579" s="226"/>
      <c r="K579" s="227"/>
    </row>
    <row r="580" spans="1:11">
      <c r="A580" s="225"/>
      <c r="B580" s="226"/>
      <c r="C580" s="226"/>
      <c r="D580" s="226"/>
      <c r="E580" s="226"/>
      <c r="F580" s="226"/>
      <c r="G580" s="226"/>
      <c r="H580" s="226"/>
      <c r="I580" s="226"/>
      <c r="J580" s="226"/>
      <c r="K580" s="227"/>
    </row>
    <row r="581" spans="1:11">
      <c r="A581" s="225"/>
      <c r="B581" s="226"/>
      <c r="C581" s="226"/>
      <c r="D581" s="226"/>
      <c r="E581" s="226"/>
      <c r="F581" s="226"/>
      <c r="G581" s="226"/>
      <c r="H581" s="226"/>
      <c r="I581" s="226"/>
      <c r="J581" s="226"/>
      <c r="K581" s="227"/>
    </row>
    <row r="582" spans="1:11">
      <c r="A582" s="4"/>
      <c r="B582" s="5"/>
      <c r="C582" s="5"/>
      <c r="D582" s="5"/>
      <c r="E582" s="5"/>
      <c r="F582" s="5"/>
      <c r="G582" s="5"/>
      <c r="H582" s="5"/>
      <c r="I582" s="5"/>
      <c r="J582" s="5"/>
      <c r="K582" s="6"/>
    </row>
    <row r="583" spans="1:11">
      <c r="A583" s="4"/>
      <c r="B583" s="5"/>
      <c r="C583" s="5"/>
      <c r="D583" s="5"/>
      <c r="E583" s="5"/>
      <c r="F583" s="5"/>
      <c r="G583" s="5"/>
      <c r="H583" s="5"/>
      <c r="I583" s="5"/>
      <c r="J583" s="5"/>
      <c r="K583" s="6"/>
    </row>
    <row r="584" spans="1:11">
      <c r="A584" s="4"/>
      <c r="B584" s="5"/>
      <c r="C584" s="5"/>
      <c r="D584" s="5"/>
      <c r="E584" s="5"/>
      <c r="F584" s="5"/>
      <c r="G584" s="5"/>
      <c r="H584" s="5"/>
      <c r="I584" s="5"/>
      <c r="J584" s="5"/>
      <c r="K584" s="6"/>
    </row>
    <row r="585" spans="1:11">
      <c r="A585" s="4"/>
      <c r="B585" s="5"/>
      <c r="C585" s="5"/>
      <c r="D585" s="5"/>
      <c r="E585" s="5"/>
      <c r="F585" s="5"/>
      <c r="G585" s="5"/>
      <c r="H585" s="5"/>
      <c r="I585" s="5"/>
      <c r="J585" s="5"/>
      <c r="K585" s="6"/>
    </row>
    <row r="586" spans="1:11">
      <c r="A586" s="4"/>
      <c r="B586" s="5"/>
      <c r="C586" s="5"/>
      <c r="D586" s="5"/>
      <c r="E586" s="5"/>
      <c r="F586" s="5"/>
      <c r="G586" s="5"/>
      <c r="H586" s="5"/>
      <c r="I586" s="5"/>
      <c r="J586" s="5"/>
      <c r="K586" s="6"/>
    </row>
    <row r="587" spans="1:11">
      <c r="A587" s="4"/>
      <c r="B587" s="5"/>
      <c r="C587" s="5"/>
      <c r="D587" s="5"/>
      <c r="E587" s="5"/>
      <c r="F587" s="5"/>
      <c r="G587" s="5"/>
      <c r="H587" s="5"/>
      <c r="I587" s="5"/>
      <c r="J587" s="5"/>
      <c r="K587" s="6"/>
    </row>
    <row r="588" spans="1:11">
      <c r="A588" s="4"/>
      <c r="B588" s="5"/>
      <c r="C588" s="5"/>
      <c r="D588" s="5"/>
      <c r="E588" s="5"/>
      <c r="F588" s="5"/>
      <c r="G588" s="5"/>
      <c r="H588" s="5"/>
      <c r="I588" s="5"/>
      <c r="J588" s="5"/>
      <c r="K588" s="6"/>
    </row>
    <row r="589" spans="1:11">
      <c r="A589" s="4"/>
      <c r="B589" s="5"/>
      <c r="C589" s="5"/>
      <c r="D589" s="5"/>
      <c r="E589" s="5"/>
      <c r="F589" s="5"/>
      <c r="G589" s="5"/>
      <c r="H589" s="5"/>
      <c r="I589" s="5"/>
      <c r="J589" s="5"/>
      <c r="K589" s="6"/>
    </row>
    <row r="590" spans="1:11">
      <c r="A590" s="4"/>
      <c r="B590" s="5"/>
      <c r="C590" s="5"/>
      <c r="D590" s="5"/>
      <c r="E590" s="5"/>
      <c r="F590" s="5"/>
      <c r="G590" s="5"/>
      <c r="H590" s="5"/>
      <c r="I590" s="5"/>
      <c r="J590" s="5"/>
      <c r="K590" s="6"/>
    </row>
    <row r="591" spans="1:11">
      <c r="A591" s="4"/>
      <c r="B591" s="5"/>
      <c r="C591" s="5"/>
      <c r="D591" s="5"/>
      <c r="E591" s="5"/>
      <c r="F591" s="5"/>
      <c r="G591" s="5"/>
      <c r="H591" s="5"/>
      <c r="I591" s="5"/>
      <c r="J591" s="5"/>
      <c r="K591" s="6"/>
    </row>
    <row r="592" spans="1:11">
      <c r="A592" s="243"/>
      <c r="B592" s="244"/>
      <c r="C592" s="244"/>
      <c r="D592" s="244"/>
      <c r="E592" s="244"/>
      <c r="F592" s="244"/>
      <c r="G592" s="244"/>
      <c r="H592" s="244"/>
      <c r="I592" s="244"/>
      <c r="J592" s="244"/>
      <c r="K592" s="245"/>
    </row>
    <row r="593" spans="1:11">
      <c r="A593" s="243"/>
      <c r="B593" s="244"/>
      <c r="C593" s="244"/>
      <c r="D593" s="244"/>
      <c r="E593" s="244"/>
      <c r="F593" s="244"/>
      <c r="G593" s="244"/>
      <c r="H593" s="244"/>
      <c r="I593" s="244"/>
      <c r="J593" s="244"/>
      <c r="K593" s="245"/>
    </row>
    <row r="594" spans="1:11">
      <c r="A594" s="243"/>
      <c r="B594" s="244"/>
      <c r="C594" s="244"/>
      <c r="D594" s="244"/>
      <c r="E594" s="244"/>
      <c r="F594" s="244"/>
      <c r="G594" s="244"/>
      <c r="H594" s="244"/>
      <c r="I594" s="244"/>
      <c r="J594" s="244"/>
      <c r="K594" s="245"/>
    </row>
    <row r="595" spans="1:11">
      <c r="A595" s="246" t="s">
        <v>51</v>
      </c>
      <c r="B595" s="247"/>
      <c r="C595" s="247"/>
      <c r="D595" s="247"/>
      <c r="E595" s="247"/>
      <c r="F595" s="247"/>
      <c r="G595" s="247"/>
      <c r="H595" s="247"/>
      <c r="I595" s="247"/>
      <c r="J595" s="247"/>
      <c r="K595" s="248"/>
    </row>
    <row r="596" spans="1:11">
      <c r="A596" s="246"/>
      <c r="B596" s="247"/>
      <c r="C596" s="247"/>
      <c r="D596" s="247"/>
      <c r="E596" s="247"/>
      <c r="F596" s="247"/>
      <c r="G596" s="247"/>
      <c r="H596" s="247"/>
      <c r="I596" s="247"/>
      <c r="J596" s="247"/>
      <c r="K596" s="248"/>
    </row>
    <row r="597" spans="1:11">
      <c r="A597" s="246"/>
      <c r="B597" s="247"/>
      <c r="C597" s="247"/>
      <c r="D597" s="247"/>
      <c r="E597" s="247"/>
      <c r="F597" s="247"/>
      <c r="G597" s="247"/>
      <c r="H597" s="247"/>
      <c r="I597" s="247"/>
      <c r="J597" s="247"/>
      <c r="K597" s="248"/>
    </row>
    <row r="598" spans="1:11">
      <c r="A598" s="246" t="s">
        <v>52</v>
      </c>
      <c r="B598" s="247"/>
      <c r="C598" s="247"/>
      <c r="D598" s="247"/>
      <c r="E598" s="247"/>
      <c r="F598" s="247"/>
      <c r="G598" s="247"/>
      <c r="H598" s="247"/>
      <c r="I598" s="247"/>
      <c r="J598" s="247"/>
      <c r="K598" s="248"/>
    </row>
    <row r="599" spans="1:11">
      <c r="A599" s="246"/>
      <c r="B599" s="247"/>
      <c r="C599" s="247"/>
      <c r="D599" s="247"/>
      <c r="E599" s="247"/>
      <c r="F599" s="247"/>
      <c r="G599" s="247"/>
      <c r="H599" s="247"/>
      <c r="I599" s="247"/>
      <c r="J599" s="247"/>
      <c r="K599" s="248"/>
    </row>
    <row r="600" spans="1:11">
      <c r="A600" s="246"/>
      <c r="B600" s="247"/>
      <c r="C600" s="247"/>
      <c r="D600" s="247"/>
      <c r="E600" s="247"/>
      <c r="F600" s="247"/>
      <c r="G600" s="247"/>
      <c r="H600" s="247"/>
      <c r="I600" s="247"/>
      <c r="J600" s="247"/>
      <c r="K600" s="248"/>
    </row>
    <row r="601" spans="1:11" ht="15.75" thickBot="1">
      <c r="A601" s="46"/>
      <c r="B601" s="47"/>
      <c r="C601" s="47"/>
      <c r="D601" s="47"/>
      <c r="E601" s="47"/>
      <c r="F601" s="47"/>
      <c r="G601" s="47"/>
      <c r="H601" s="47"/>
      <c r="I601" s="47"/>
      <c r="J601" s="47"/>
      <c r="K601" s="48"/>
    </row>
    <row r="602" spans="1:11">
      <c r="A602" s="40"/>
      <c r="B602" s="41"/>
      <c r="C602" s="41"/>
      <c r="D602" s="41"/>
      <c r="E602" s="41"/>
      <c r="F602" s="41"/>
      <c r="G602" s="41"/>
      <c r="H602" s="41"/>
      <c r="I602" s="41"/>
      <c r="J602" s="41"/>
      <c r="K602" s="42"/>
    </row>
    <row r="603" spans="1:11">
      <c r="A603" s="4"/>
      <c r="B603" s="5"/>
      <c r="C603" s="5"/>
      <c r="D603" s="5"/>
      <c r="E603" s="5"/>
      <c r="F603" s="5"/>
      <c r="G603" s="5"/>
      <c r="H603" s="5"/>
      <c r="I603" s="5"/>
      <c r="J603" s="5"/>
      <c r="K603" s="6"/>
    </row>
    <row r="604" spans="1:11">
      <c r="A604" s="4"/>
      <c r="B604" s="5"/>
      <c r="C604" s="5"/>
      <c r="D604" s="5"/>
      <c r="E604" s="5"/>
      <c r="F604" s="5"/>
      <c r="G604" s="5"/>
      <c r="H604" s="5"/>
      <c r="I604" s="5"/>
      <c r="J604" s="5"/>
      <c r="K604" s="6"/>
    </row>
    <row r="605" spans="1:11">
      <c r="A605" s="4"/>
      <c r="B605" s="5"/>
      <c r="C605" s="5"/>
      <c r="D605" s="5"/>
      <c r="E605" s="5"/>
      <c r="F605" s="5"/>
      <c r="G605" s="5"/>
      <c r="H605" s="5"/>
      <c r="I605" s="5"/>
      <c r="J605" s="5"/>
      <c r="K605" s="6"/>
    </row>
    <row r="606" spans="1:11">
      <c r="A606" s="4"/>
      <c r="B606" s="5"/>
      <c r="C606" s="5"/>
      <c r="D606" s="5"/>
      <c r="E606" s="5"/>
      <c r="F606" s="5"/>
      <c r="G606" s="5"/>
      <c r="H606" s="5"/>
      <c r="I606" s="5"/>
      <c r="J606" s="5"/>
      <c r="K606" s="6"/>
    </row>
    <row r="607" spans="1:11">
      <c r="A607" s="4"/>
      <c r="B607" s="5"/>
      <c r="C607" s="5"/>
      <c r="D607" s="5"/>
      <c r="E607" s="5"/>
      <c r="F607" s="5"/>
      <c r="G607" s="5"/>
      <c r="H607" s="5"/>
      <c r="I607" s="5"/>
      <c r="J607" s="5"/>
      <c r="K607" s="6"/>
    </row>
    <row r="608" spans="1:11">
      <c r="A608" s="4"/>
      <c r="B608" s="5"/>
      <c r="C608" s="5"/>
      <c r="D608" s="5"/>
      <c r="E608" s="5"/>
      <c r="F608" s="5"/>
      <c r="G608" s="5"/>
      <c r="H608" s="5"/>
      <c r="I608" s="5"/>
      <c r="J608" s="5"/>
      <c r="K608" s="6"/>
    </row>
    <row r="609" spans="1:11">
      <c r="A609" s="4"/>
      <c r="B609" s="5"/>
      <c r="C609" s="5"/>
      <c r="D609" s="5"/>
      <c r="E609" s="5"/>
      <c r="F609" s="5"/>
      <c r="G609" s="5"/>
      <c r="H609" s="5"/>
      <c r="I609" s="5"/>
      <c r="J609" s="5"/>
      <c r="K609" s="6"/>
    </row>
    <row r="610" spans="1:11">
      <c r="A610" s="4"/>
      <c r="B610" s="5"/>
      <c r="C610" s="5"/>
      <c r="D610" s="5"/>
      <c r="E610" s="5"/>
      <c r="F610" s="5"/>
      <c r="G610" s="5"/>
      <c r="H610" s="5"/>
      <c r="I610" s="5"/>
      <c r="J610" s="5"/>
      <c r="K610" s="6"/>
    </row>
    <row r="611" spans="1:11">
      <c r="A611" s="4"/>
      <c r="B611" s="5"/>
      <c r="C611" s="5"/>
      <c r="D611" s="5"/>
      <c r="E611" s="5"/>
      <c r="F611" s="5"/>
      <c r="G611" s="5"/>
      <c r="H611" s="5"/>
      <c r="I611" s="5"/>
      <c r="J611" s="5"/>
      <c r="K611" s="6"/>
    </row>
    <row r="612" spans="1:11">
      <c r="A612" s="225" t="s">
        <v>4</v>
      </c>
      <c r="B612" s="226"/>
      <c r="C612" s="226"/>
      <c r="D612" s="226"/>
      <c r="E612" s="226"/>
      <c r="F612" s="226"/>
      <c r="G612" s="226"/>
      <c r="H612" s="226"/>
      <c r="I612" s="226"/>
      <c r="J612" s="226"/>
      <c r="K612" s="227"/>
    </row>
    <row r="613" spans="1:11">
      <c r="A613" s="225"/>
      <c r="B613" s="226"/>
      <c r="C613" s="226"/>
      <c r="D613" s="226"/>
      <c r="E613" s="226"/>
      <c r="F613" s="226"/>
      <c r="G613" s="226"/>
      <c r="H613" s="226"/>
      <c r="I613" s="226"/>
      <c r="J613" s="226"/>
      <c r="K613" s="227"/>
    </row>
    <row r="614" spans="1:11">
      <c r="A614" s="225"/>
      <c r="B614" s="226"/>
      <c r="C614" s="226"/>
      <c r="D614" s="226"/>
      <c r="E614" s="226"/>
      <c r="F614" s="226"/>
      <c r="G614" s="226"/>
      <c r="H614" s="226"/>
      <c r="I614" s="226"/>
      <c r="J614" s="226"/>
      <c r="K614" s="227"/>
    </row>
    <row r="615" spans="1:11">
      <c r="A615" s="225"/>
      <c r="B615" s="226"/>
      <c r="C615" s="226"/>
      <c r="D615" s="226"/>
      <c r="E615" s="226"/>
      <c r="F615" s="226"/>
      <c r="G615" s="226"/>
      <c r="H615" s="226"/>
      <c r="I615" s="226"/>
      <c r="J615" s="226"/>
      <c r="K615" s="227"/>
    </row>
    <row r="616" spans="1:11">
      <c r="A616" s="4"/>
      <c r="B616" s="5"/>
      <c r="C616" s="5"/>
      <c r="D616" s="5"/>
      <c r="E616" s="5"/>
      <c r="F616" s="5"/>
      <c r="G616" s="5"/>
      <c r="H616" s="5"/>
      <c r="I616" s="5"/>
      <c r="J616" s="5"/>
      <c r="K616" s="6"/>
    </row>
    <row r="617" spans="1:11">
      <c r="A617" s="4"/>
      <c r="B617" s="5"/>
      <c r="C617" s="5"/>
      <c r="D617" s="5"/>
      <c r="E617" s="5"/>
      <c r="F617" s="5"/>
      <c r="G617" s="5"/>
      <c r="H617" s="5"/>
      <c r="I617" s="5"/>
      <c r="J617" s="5"/>
      <c r="K617" s="6"/>
    </row>
    <row r="618" spans="1:11">
      <c r="A618" s="4"/>
      <c r="B618" s="5"/>
      <c r="C618" s="5"/>
      <c r="D618" s="5"/>
      <c r="E618" s="5"/>
      <c r="F618" s="5"/>
      <c r="G618" s="5"/>
      <c r="H618" s="5"/>
      <c r="I618" s="5"/>
      <c r="J618" s="5"/>
      <c r="K618" s="6"/>
    </row>
    <row r="619" spans="1:11">
      <c r="A619" s="4"/>
      <c r="B619" s="5"/>
      <c r="C619" s="5"/>
      <c r="D619" s="5"/>
      <c r="E619" s="5"/>
      <c r="F619" s="5"/>
      <c r="G619" s="5"/>
      <c r="H619" s="5"/>
      <c r="I619" s="5"/>
      <c r="J619" s="5"/>
      <c r="K619" s="6"/>
    </row>
    <row r="620" spans="1:11">
      <c r="A620" s="4"/>
      <c r="B620" s="5"/>
      <c r="C620" s="5"/>
      <c r="D620" s="5"/>
      <c r="E620" s="5"/>
      <c r="F620" s="5"/>
      <c r="G620" s="5"/>
      <c r="H620" s="5"/>
      <c r="I620" s="5"/>
      <c r="J620" s="5"/>
      <c r="K620" s="6"/>
    </row>
    <row r="621" spans="1:11">
      <c r="A621" s="4"/>
      <c r="B621" s="5"/>
      <c r="C621" s="5"/>
      <c r="D621" s="5"/>
      <c r="E621" s="5"/>
      <c r="F621" s="5"/>
      <c r="G621" s="5"/>
      <c r="H621" s="5"/>
      <c r="I621" s="5"/>
      <c r="J621" s="5"/>
      <c r="K621" s="6"/>
    </row>
    <row r="622" spans="1:11">
      <c r="A622" s="4"/>
      <c r="B622" s="5"/>
      <c r="C622" s="5"/>
      <c r="D622" s="5"/>
      <c r="E622" s="5"/>
      <c r="F622" s="5"/>
      <c r="G622" s="5"/>
      <c r="H622" s="5"/>
      <c r="I622" s="5"/>
      <c r="J622" s="5"/>
      <c r="K622" s="6"/>
    </row>
    <row r="623" spans="1:11">
      <c r="A623" s="4"/>
      <c r="B623" s="5"/>
      <c r="C623" s="5"/>
      <c r="D623" s="5"/>
      <c r="E623" s="5"/>
      <c r="F623" s="5"/>
      <c r="G623" s="5"/>
      <c r="H623" s="5"/>
      <c r="I623" s="5"/>
      <c r="J623" s="5"/>
      <c r="K623" s="6"/>
    </row>
    <row r="624" spans="1:11">
      <c r="A624" s="4"/>
      <c r="B624" s="5"/>
      <c r="C624" s="5"/>
      <c r="D624" s="5"/>
      <c r="E624" s="5"/>
      <c r="F624" s="5"/>
      <c r="G624" s="5"/>
      <c r="H624" s="5"/>
      <c r="I624" s="5"/>
      <c r="J624" s="5"/>
      <c r="K624" s="6"/>
    </row>
    <row r="625" spans="1:11">
      <c r="A625" s="4"/>
      <c r="B625" s="5"/>
      <c r="C625" s="5"/>
      <c r="D625" s="5"/>
      <c r="E625" s="5"/>
      <c r="F625" s="5"/>
      <c r="G625" s="5"/>
      <c r="H625" s="5"/>
      <c r="I625" s="5"/>
      <c r="J625" s="5"/>
      <c r="K625" s="6"/>
    </row>
    <row r="626" spans="1:11">
      <c r="A626" s="243"/>
      <c r="B626" s="244"/>
      <c r="C626" s="244"/>
      <c r="D626" s="244"/>
      <c r="E626" s="244"/>
      <c r="F626" s="244"/>
      <c r="G626" s="244"/>
      <c r="H626" s="244"/>
      <c r="I626" s="244"/>
      <c r="J626" s="244"/>
      <c r="K626" s="245"/>
    </row>
    <row r="627" spans="1:11">
      <c r="A627" s="243"/>
      <c r="B627" s="244"/>
      <c r="C627" s="244"/>
      <c r="D627" s="244"/>
      <c r="E627" s="244"/>
      <c r="F627" s="244"/>
      <c r="G627" s="244"/>
      <c r="H627" s="244"/>
      <c r="I627" s="244"/>
      <c r="J627" s="244"/>
      <c r="K627" s="245"/>
    </row>
    <row r="628" spans="1:11">
      <c r="A628" s="243"/>
      <c r="B628" s="244"/>
      <c r="C628" s="244"/>
      <c r="D628" s="244"/>
      <c r="E628" s="244"/>
      <c r="F628" s="244"/>
      <c r="G628" s="244"/>
      <c r="H628" s="244"/>
      <c r="I628" s="244"/>
      <c r="J628" s="244"/>
      <c r="K628" s="245"/>
    </row>
    <row r="629" spans="1:11">
      <c r="A629" s="249" t="s">
        <v>53</v>
      </c>
      <c r="B629" s="250"/>
      <c r="C629" s="250"/>
      <c r="D629" s="250"/>
      <c r="E629" s="250"/>
      <c r="F629" s="250"/>
      <c r="G629" s="250"/>
      <c r="H629" s="250"/>
      <c r="I629" s="250"/>
      <c r="J629" s="250"/>
      <c r="K629" s="251"/>
    </row>
    <row r="630" spans="1:11">
      <c r="A630" s="249"/>
      <c r="B630" s="250"/>
      <c r="C630" s="250"/>
      <c r="D630" s="250"/>
      <c r="E630" s="250"/>
      <c r="F630" s="250"/>
      <c r="G630" s="250"/>
      <c r="H630" s="250"/>
      <c r="I630" s="250"/>
      <c r="J630" s="250"/>
      <c r="K630" s="251"/>
    </row>
    <row r="631" spans="1:11">
      <c r="A631" s="249"/>
      <c r="B631" s="250"/>
      <c r="C631" s="250"/>
      <c r="D631" s="250"/>
      <c r="E631" s="250"/>
      <c r="F631" s="250"/>
      <c r="G631" s="250"/>
      <c r="H631" s="250"/>
      <c r="I631" s="250"/>
      <c r="J631" s="250"/>
      <c r="K631" s="251"/>
    </row>
    <row r="632" spans="1:11">
      <c r="A632" s="252"/>
      <c r="B632" s="253"/>
      <c r="C632" s="253"/>
      <c r="D632" s="253"/>
      <c r="E632" s="253"/>
      <c r="F632" s="253"/>
      <c r="G632" s="253"/>
      <c r="H632" s="253"/>
      <c r="I632" s="253"/>
      <c r="J632" s="253"/>
      <c r="K632" s="254"/>
    </row>
    <row r="633" spans="1:11">
      <c r="A633" s="252"/>
      <c r="B633" s="253"/>
      <c r="C633" s="253"/>
      <c r="D633" s="253"/>
      <c r="E633" s="253"/>
      <c r="F633" s="253"/>
      <c r="G633" s="253"/>
      <c r="H633" s="253"/>
      <c r="I633" s="253"/>
      <c r="J633" s="253"/>
      <c r="K633" s="254"/>
    </row>
    <row r="634" spans="1:11">
      <c r="A634" s="252"/>
      <c r="B634" s="253"/>
      <c r="C634" s="253"/>
      <c r="D634" s="253"/>
      <c r="E634" s="253"/>
      <c r="F634" s="253"/>
      <c r="G634" s="253"/>
      <c r="H634" s="253"/>
      <c r="I634" s="253"/>
      <c r="J634" s="253"/>
      <c r="K634" s="254"/>
    </row>
    <row r="635" spans="1:11" ht="15.75" thickBot="1">
      <c r="A635" s="46"/>
      <c r="B635" s="47"/>
      <c r="C635" s="47"/>
      <c r="D635" s="47"/>
      <c r="E635" s="47"/>
      <c r="F635" s="47"/>
      <c r="G635" s="47"/>
      <c r="H635" s="47"/>
      <c r="I635" s="47"/>
      <c r="J635" s="47"/>
      <c r="K635" s="48"/>
    </row>
  </sheetData>
  <mergeCells count="75">
    <mergeCell ref="A598:K600"/>
    <mergeCell ref="A612:K615"/>
    <mergeCell ref="A626:K628"/>
    <mergeCell ref="A629:K631"/>
    <mergeCell ref="A632:K634"/>
    <mergeCell ref="A340:K343"/>
    <mergeCell ref="A354:K356"/>
    <mergeCell ref="A357:K359"/>
    <mergeCell ref="A360:K362"/>
    <mergeCell ref="A578:K581"/>
    <mergeCell ref="A490:K492"/>
    <mergeCell ref="A493:K495"/>
    <mergeCell ref="A496:K498"/>
    <mergeCell ref="A510:K513"/>
    <mergeCell ref="A524:K526"/>
    <mergeCell ref="A527:K529"/>
    <mergeCell ref="A428:K430"/>
    <mergeCell ref="A442:K445"/>
    <mergeCell ref="A456:K458"/>
    <mergeCell ref="A459:K461"/>
    <mergeCell ref="A462:K464"/>
    <mergeCell ref="A592:K594"/>
    <mergeCell ref="A595:K597"/>
    <mergeCell ref="A530:K532"/>
    <mergeCell ref="A544:K547"/>
    <mergeCell ref="A558:K560"/>
    <mergeCell ref="A561:K563"/>
    <mergeCell ref="A564:K566"/>
    <mergeCell ref="A476:K479"/>
    <mergeCell ref="A374:K377"/>
    <mergeCell ref="A388:K390"/>
    <mergeCell ref="A391:K393"/>
    <mergeCell ref="A394:K396"/>
    <mergeCell ref="A408:K411"/>
    <mergeCell ref="A425:K427"/>
    <mergeCell ref="A326:K328"/>
    <mergeCell ref="A238:K241"/>
    <mergeCell ref="A252:K254"/>
    <mergeCell ref="A255:K257"/>
    <mergeCell ref="A258:K260"/>
    <mergeCell ref="A272:K275"/>
    <mergeCell ref="A286:K288"/>
    <mergeCell ref="A289:K291"/>
    <mergeCell ref="A292:K294"/>
    <mergeCell ref="A306:K309"/>
    <mergeCell ref="A320:K322"/>
    <mergeCell ref="A323:K325"/>
    <mergeCell ref="A224:K226"/>
    <mergeCell ref="A136:K139"/>
    <mergeCell ref="A150:K152"/>
    <mergeCell ref="A153:K155"/>
    <mergeCell ref="A156:K158"/>
    <mergeCell ref="A170:K173"/>
    <mergeCell ref="A184:K186"/>
    <mergeCell ref="A187:K189"/>
    <mergeCell ref="A190:K192"/>
    <mergeCell ref="A204:K207"/>
    <mergeCell ref="A218:K220"/>
    <mergeCell ref="A221:K223"/>
    <mergeCell ref="A91:K93"/>
    <mergeCell ref="A104:K107"/>
    <mergeCell ref="A119:K121"/>
    <mergeCell ref="A122:K124"/>
    <mergeCell ref="A125:K125"/>
    <mergeCell ref="A88:K90"/>
    <mergeCell ref="A9:K12"/>
    <mergeCell ref="A14:K14"/>
    <mergeCell ref="A16:K16"/>
    <mergeCell ref="A17:K17"/>
    <mergeCell ref="A19:K22"/>
    <mergeCell ref="A32:K35"/>
    <mergeCell ref="A49:K51"/>
    <mergeCell ref="A52:K54"/>
    <mergeCell ref="A55:K57"/>
    <mergeCell ref="A67:K70"/>
  </mergeCells>
  <pageMargins left="0.7" right="0.7" top="0.75" bottom="0.75" header="0.3" footer="0.3"/>
  <pageSetup orientation="landscape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workbookViewId="0">
      <selection activeCell="L24" sqref="L24"/>
    </sheetView>
  </sheetViews>
  <sheetFormatPr baseColWidth="10" defaultRowHeight="12"/>
  <cols>
    <col min="1" max="1" width="2.42578125" style="22" customWidth="1"/>
    <col min="2" max="2" width="11.42578125" style="22"/>
    <col min="3" max="3" width="12.28515625" style="22" customWidth="1"/>
    <col min="4" max="4" width="19.7109375" style="22" bestFit="1" customWidth="1"/>
    <col min="5" max="16384" width="11.42578125" style="22"/>
  </cols>
  <sheetData>
    <row r="1" spans="2:13">
      <c r="B1" s="274" t="s">
        <v>3</v>
      </c>
      <c r="C1" s="274"/>
      <c r="D1" s="274"/>
      <c r="E1" s="274"/>
      <c r="F1" s="274"/>
      <c r="G1" s="274"/>
      <c r="H1" s="274"/>
      <c r="I1" s="25"/>
      <c r="J1" s="25"/>
      <c r="K1" s="25"/>
      <c r="L1" s="25"/>
      <c r="M1" s="25"/>
    </row>
    <row r="2" spans="2:13">
      <c r="B2" s="274" t="s">
        <v>4</v>
      </c>
      <c r="C2" s="274"/>
      <c r="D2" s="274"/>
      <c r="E2" s="274"/>
      <c r="F2" s="274"/>
      <c r="G2" s="274"/>
      <c r="H2" s="274"/>
      <c r="I2" s="25"/>
      <c r="J2" s="25"/>
      <c r="K2" s="25"/>
      <c r="L2" s="25"/>
      <c r="M2" s="25"/>
    </row>
    <row r="3" spans="2:13">
      <c r="B3" s="274" t="s">
        <v>5</v>
      </c>
      <c r="C3" s="274"/>
      <c r="D3" s="274"/>
      <c r="E3" s="274"/>
      <c r="F3" s="274"/>
      <c r="G3" s="274"/>
      <c r="H3" s="274"/>
      <c r="I3" s="25"/>
      <c r="J3" s="25"/>
      <c r="K3" s="25"/>
      <c r="L3" s="25"/>
      <c r="M3" s="25"/>
    </row>
    <row r="4" spans="2:13">
      <c r="B4" s="274" t="s">
        <v>43</v>
      </c>
      <c r="C4" s="274"/>
      <c r="D4" s="274"/>
      <c r="E4" s="274"/>
      <c r="F4" s="274"/>
      <c r="G4" s="274"/>
      <c r="H4" s="274"/>
      <c r="I4" s="25"/>
      <c r="J4" s="25"/>
      <c r="K4" s="25"/>
      <c r="L4" s="25"/>
      <c r="M4" s="25"/>
    </row>
    <row r="5" spans="2:13">
      <c r="B5" s="275" t="str">
        <f>'CONCILIACIONES PRO'!B5:H5</f>
        <v>AL 30 DE JUNIO  DE 2018</v>
      </c>
      <c r="C5" s="275"/>
      <c r="D5" s="275"/>
      <c r="E5" s="275"/>
      <c r="F5" s="275"/>
      <c r="G5" s="275"/>
      <c r="H5" s="275"/>
      <c r="I5" s="39"/>
      <c r="J5" s="39"/>
      <c r="K5" s="39"/>
      <c r="L5" s="39"/>
      <c r="M5" s="39"/>
    </row>
    <row r="6" spans="2:13">
      <c r="B6" s="274" t="s">
        <v>7</v>
      </c>
      <c r="C6" s="274"/>
      <c r="D6" s="274"/>
      <c r="E6" s="274"/>
      <c r="F6" s="274"/>
      <c r="G6" s="274"/>
      <c r="H6" s="274"/>
      <c r="I6" s="25"/>
      <c r="J6" s="25"/>
      <c r="L6" s="25"/>
      <c r="M6" s="25"/>
    </row>
    <row r="8" spans="2:13">
      <c r="B8" s="19"/>
      <c r="C8" s="20" t="s">
        <v>9</v>
      </c>
      <c r="D8" s="19"/>
      <c r="E8" s="21" t="s">
        <v>10</v>
      </c>
      <c r="F8" s="19"/>
      <c r="G8" s="19"/>
      <c r="H8" s="19"/>
      <c r="I8" s="19"/>
    </row>
    <row r="9" spans="2:13">
      <c r="B9" s="19"/>
      <c r="C9" s="20" t="s">
        <v>103</v>
      </c>
      <c r="D9" s="20"/>
      <c r="E9" s="19"/>
      <c r="F9" s="19"/>
      <c r="G9" s="19"/>
      <c r="H9" s="19"/>
      <c r="I9" s="19"/>
    </row>
    <row r="10" spans="2:13">
      <c r="B10" s="13"/>
      <c r="C10" s="13"/>
      <c r="D10" s="23"/>
      <c r="E10" s="272" t="s">
        <v>12</v>
      </c>
      <c r="F10" s="272"/>
      <c r="G10" s="24"/>
      <c r="H10" s="273" t="s">
        <v>13</v>
      </c>
      <c r="I10" s="273"/>
    </row>
    <row r="11" spans="2:13">
      <c r="B11" s="13"/>
      <c r="C11" s="25"/>
      <c r="D11" s="25"/>
      <c r="E11" s="26" t="s">
        <v>14</v>
      </c>
      <c r="F11" s="26" t="s">
        <v>15</v>
      </c>
      <c r="G11" s="27"/>
      <c r="H11" s="26" t="s">
        <v>14</v>
      </c>
      <c r="I11" s="26" t="s">
        <v>15</v>
      </c>
    </row>
    <row r="12" spans="2:13" ht="12.75">
      <c r="B12" s="13"/>
      <c r="C12" s="20" t="s">
        <v>16</v>
      </c>
      <c r="D12" s="28"/>
      <c r="E12" s="187">
        <v>93420.67</v>
      </c>
      <c r="F12" s="93"/>
      <c r="G12" s="27"/>
      <c r="H12" s="97"/>
      <c r="I12" s="170">
        <v>93420.54</v>
      </c>
    </row>
    <row r="13" spans="2:13">
      <c r="B13" s="14"/>
      <c r="C13" s="25" t="s">
        <v>12</v>
      </c>
      <c r="D13" s="15"/>
      <c r="E13" s="13"/>
      <c r="F13" s="82"/>
      <c r="G13" s="16"/>
      <c r="H13" s="13"/>
      <c r="I13" s="82"/>
    </row>
    <row r="14" spans="2:13">
      <c r="B14" s="17"/>
      <c r="C14" s="29" t="s">
        <v>17</v>
      </c>
      <c r="D14" s="30"/>
      <c r="E14" s="31"/>
      <c r="F14" s="94"/>
      <c r="G14" s="31"/>
      <c r="H14" s="31"/>
      <c r="I14" s="94"/>
    </row>
    <row r="15" spans="2:13">
      <c r="B15" s="17"/>
      <c r="C15" s="25" t="s">
        <v>13</v>
      </c>
      <c r="D15" s="32"/>
      <c r="E15" s="13"/>
      <c r="F15" s="82"/>
      <c r="G15" s="16"/>
      <c r="H15" s="13"/>
      <c r="I15" s="82"/>
    </row>
    <row r="16" spans="2:13">
      <c r="B16" s="17"/>
      <c r="C16" s="29" t="s">
        <v>18</v>
      </c>
      <c r="D16" s="30"/>
      <c r="E16" s="13"/>
      <c r="F16" s="82"/>
      <c r="G16" s="16"/>
      <c r="H16" s="13"/>
      <c r="I16" s="100"/>
    </row>
    <row r="17" spans="2:9">
      <c r="B17" s="17"/>
      <c r="C17" s="29"/>
      <c r="D17" s="30"/>
      <c r="E17" s="13"/>
      <c r="F17" s="82"/>
      <c r="G17" s="16"/>
      <c r="H17" s="13"/>
      <c r="I17" s="100"/>
    </row>
    <row r="18" spans="2:9">
      <c r="B18" s="83" t="s">
        <v>99</v>
      </c>
      <c r="C18" s="83" t="s">
        <v>19</v>
      </c>
      <c r="D18" s="30"/>
      <c r="E18" s="13"/>
      <c r="F18" s="82"/>
      <c r="G18" s="16"/>
      <c r="H18" s="13"/>
      <c r="I18" s="100"/>
    </row>
    <row r="19" spans="2:9" ht="12.75">
      <c r="B19" s="145"/>
      <c r="C19" s="146"/>
      <c r="D19" s="146"/>
      <c r="E19" s="147"/>
      <c r="F19" s="148"/>
      <c r="G19" s="147"/>
      <c r="H19" s="149"/>
      <c r="I19" s="100"/>
    </row>
    <row r="20" spans="2:9" ht="12.75">
      <c r="B20" s="188"/>
      <c r="C20" s="189"/>
      <c r="D20" s="190"/>
      <c r="E20" s="147"/>
      <c r="F20" s="148"/>
      <c r="G20" s="147"/>
      <c r="H20" s="154"/>
      <c r="I20" s="100"/>
    </row>
    <row r="21" spans="2:9" ht="12.75">
      <c r="B21" s="188"/>
      <c r="C21" s="189"/>
      <c r="D21" s="190"/>
      <c r="E21" s="147"/>
      <c r="F21" s="148"/>
      <c r="G21" s="147"/>
      <c r="H21" s="154"/>
      <c r="I21" s="100"/>
    </row>
    <row r="22" spans="2:9" ht="12.75">
      <c r="B22" s="188"/>
      <c r="C22" s="189"/>
      <c r="D22" s="190"/>
      <c r="E22" s="147"/>
      <c r="F22" s="148"/>
      <c r="G22" s="147"/>
      <c r="H22" s="154"/>
      <c r="I22" s="100"/>
    </row>
    <row r="23" spans="2:9" ht="12.75">
      <c r="B23" s="188"/>
      <c r="C23" s="189"/>
      <c r="D23" s="190"/>
      <c r="E23" s="147"/>
      <c r="F23" s="148"/>
      <c r="G23" s="147"/>
      <c r="H23" s="154"/>
      <c r="I23" s="100"/>
    </row>
    <row r="24" spans="2:9" ht="12.75">
      <c r="B24" s="188"/>
      <c r="C24" s="189"/>
      <c r="D24" s="190"/>
      <c r="E24" s="147"/>
      <c r="F24" s="148"/>
      <c r="G24" s="147"/>
      <c r="H24" s="154"/>
      <c r="I24" s="100"/>
    </row>
    <row r="25" spans="2:9" ht="12.75">
      <c r="B25" s="188"/>
      <c r="C25" s="189"/>
      <c r="D25" s="190"/>
      <c r="E25" s="147"/>
      <c r="F25" s="148"/>
      <c r="G25" s="147"/>
      <c r="H25" s="154"/>
      <c r="I25" s="100"/>
    </row>
    <row r="26" spans="2:9" ht="12.75">
      <c r="B26" s="145"/>
      <c r="C26" s="151"/>
      <c r="D26" s="151"/>
      <c r="E26" s="147"/>
      <c r="F26" s="148"/>
      <c r="G26" s="147"/>
      <c r="H26" s="150"/>
      <c r="I26" s="100"/>
    </row>
    <row r="27" spans="2:9" ht="12.75">
      <c r="B27" s="145"/>
      <c r="C27" s="151"/>
      <c r="D27" s="151"/>
      <c r="E27" s="147"/>
      <c r="F27" s="148"/>
      <c r="G27" s="147"/>
      <c r="H27" s="150"/>
      <c r="I27" s="100"/>
    </row>
    <row r="28" spans="2:9">
      <c r="B28" s="17"/>
      <c r="C28" s="29"/>
      <c r="D28" s="30"/>
      <c r="E28" s="13"/>
      <c r="F28" s="82"/>
      <c r="G28" s="16"/>
      <c r="H28" s="13"/>
      <c r="I28" s="100"/>
    </row>
    <row r="29" spans="2:9">
      <c r="B29" s="33"/>
      <c r="C29" s="34"/>
      <c r="D29" s="35"/>
      <c r="E29" s="18"/>
      <c r="F29" s="96"/>
      <c r="G29" s="16"/>
      <c r="H29" s="99"/>
      <c r="I29" s="96"/>
    </row>
    <row r="30" spans="2:9" ht="12.75">
      <c r="B30" s="176" t="s">
        <v>24</v>
      </c>
      <c r="C30" s="176"/>
      <c r="D30" s="191"/>
      <c r="E30" s="192">
        <f>SUM(E12:E29)</f>
        <v>93420.67</v>
      </c>
      <c r="F30" s="193">
        <f>SUM(F12:F29)</f>
        <v>0</v>
      </c>
      <c r="G30" s="191"/>
      <c r="H30" s="192">
        <f>SUM(H12:H29)</f>
        <v>0</v>
      </c>
      <c r="I30" s="193">
        <f>SUM(I12:I29)</f>
        <v>93420.54</v>
      </c>
    </row>
    <row r="31" spans="2:9" ht="12.75">
      <c r="B31" s="176" t="s">
        <v>25</v>
      </c>
      <c r="C31" s="194"/>
      <c r="D31" s="194"/>
      <c r="E31" s="195"/>
      <c r="F31" s="193">
        <f>+E30-F30</f>
        <v>93420.67</v>
      </c>
      <c r="G31" s="156"/>
      <c r="H31" s="196">
        <f>+I30-H30</f>
        <v>93420.54</v>
      </c>
      <c r="I31" s="197"/>
    </row>
    <row r="32" spans="2:9" ht="12.75">
      <c r="B32" s="176" t="s">
        <v>26</v>
      </c>
      <c r="C32" s="176"/>
      <c r="D32" s="198"/>
      <c r="E32" s="199">
        <f>+E30+E31</f>
        <v>93420.67</v>
      </c>
      <c r="F32" s="200">
        <f>+F30+F31</f>
        <v>93420.67</v>
      </c>
      <c r="G32" s="156"/>
      <c r="H32" s="199">
        <f>+H30+H31</f>
        <v>93420.54</v>
      </c>
      <c r="I32" s="200">
        <f>+I30+I31</f>
        <v>93420.54</v>
      </c>
    </row>
    <row r="33" spans="2:9">
      <c r="B33" s="19"/>
      <c r="C33" s="19"/>
      <c r="D33" s="30"/>
      <c r="E33" s="27"/>
      <c r="F33" s="38"/>
      <c r="G33" s="27"/>
      <c r="H33" s="27"/>
      <c r="I33" s="38"/>
    </row>
    <row r="34" spans="2:9">
      <c r="B34" s="19"/>
      <c r="C34" s="19"/>
      <c r="D34" s="30"/>
      <c r="E34" s="27"/>
      <c r="F34" s="38"/>
      <c r="G34" s="27"/>
      <c r="H34" s="27"/>
      <c r="I34" s="38"/>
    </row>
  </sheetData>
  <mergeCells count="8">
    <mergeCell ref="E10:F10"/>
    <mergeCell ref="H10:I10"/>
    <mergeCell ref="B1:H1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3"/>
  <sheetViews>
    <sheetView workbookViewId="0">
      <selection activeCell="N35" sqref="N35"/>
    </sheetView>
  </sheetViews>
  <sheetFormatPr baseColWidth="10" defaultRowHeight="15"/>
  <cols>
    <col min="1" max="1" width="2.42578125" customWidth="1"/>
    <col min="3" max="3" width="24.7109375" customWidth="1"/>
    <col min="4" max="4" width="19.7109375" bestFit="1" customWidth="1"/>
    <col min="5" max="5" width="17.85546875" customWidth="1"/>
    <col min="6" max="6" width="15.28515625" customWidth="1"/>
    <col min="7" max="7" width="15.7109375" customWidth="1"/>
  </cols>
  <sheetData>
    <row r="1" spans="2:13" ht="15.75">
      <c r="B1" s="264" t="s">
        <v>3</v>
      </c>
      <c r="C1" s="264"/>
      <c r="D1" s="264"/>
      <c r="E1" s="264"/>
      <c r="F1" s="264"/>
      <c r="G1" s="264"/>
      <c r="H1" s="264"/>
      <c r="I1" s="10"/>
      <c r="J1" s="10"/>
      <c r="K1" s="10"/>
      <c r="L1" s="10"/>
      <c r="M1" s="10"/>
    </row>
    <row r="2" spans="2:13">
      <c r="B2" s="259" t="s">
        <v>4</v>
      </c>
      <c r="C2" s="259"/>
      <c r="D2" s="259"/>
      <c r="E2" s="259"/>
      <c r="F2" s="259"/>
      <c r="G2" s="259"/>
      <c r="H2" s="259"/>
      <c r="I2" s="8"/>
      <c r="J2" s="8"/>
      <c r="K2" s="8"/>
      <c r="L2" s="8"/>
      <c r="M2" s="8"/>
    </row>
    <row r="3" spans="2:13">
      <c r="B3" s="259" t="s">
        <v>5</v>
      </c>
      <c r="C3" s="259"/>
      <c r="D3" s="259"/>
      <c r="E3" s="259"/>
      <c r="F3" s="259"/>
      <c r="G3" s="259"/>
      <c r="H3" s="259"/>
      <c r="I3" s="8"/>
      <c r="J3" s="8"/>
      <c r="K3" s="8"/>
      <c r="L3" s="8"/>
      <c r="M3" s="8"/>
    </row>
    <row r="4" spans="2:13">
      <c r="B4" s="259" t="s">
        <v>93</v>
      </c>
      <c r="C4" s="259"/>
      <c r="D4" s="259"/>
      <c r="E4" s="259"/>
      <c r="F4" s="259"/>
      <c r="G4" s="259"/>
      <c r="H4" s="259"/>
      <c r="I4" s="8"/>
      <c r="J4" s="8"/>
      <c r="K4" s="8"/>
      <c r="L4" s="8"/>
      <c r="M4" s="8"/>
    </row>
    <row r="5" spans="2:13">
      <c r="B5" s="265" t="str">
        <f>'DEUDORES  Y  SUJETOS'!B5:I5</f>
        <v>AL 30 DE JUNIO DE 2018</v>
      </c>
      <c r="C5" s="265"/>
      <c r="D5" s="265"/>
      <c r="E5" s="265"/>
      <c r="F5" s="265"/>
      <c r="G5" s="265"/>
      <c r="H5" s="265"/>
      <c r="I5" s="9"/>
      <c r="J5" s="9"/>
      <c r="K5" s="9"/>
      <c r="L5" s="9"/>
      <c r="M5" s="9"/>
    </row>
    <row r="6" spans="2:13">
      <c r="B6" s="259" t="s">
        <v>7</v>
      </c>
      <c r="C6" s="259"/>
      <c r="D6" s="259"/>
      <c r="E6" s="259"/>
      <c r="F6" s="259"/>
      <c r="G6" s="259"/>
      <c r="H6" s="259"/>
      <c r="I6" s="8"/>
      <c r="J6" s="8"/>
      <c r="L6" s="8"/>
      <c r="M6" s="8"/>
    </row>
    <row r="7" spans="2:13" ht="15.75" thickBot="1"/>
    <row r="8" spans="2:13" ht="15.75" thickBot="1">
      <c r="C8" s="70" t="s">
        <v>75</v>
      </c>
      <c r="D8" s="71" t="s">
        <v>76</v>
      </c>
      <c r="E8" s="72"/>
      <c r="F8" s="73" t="s">
        <v>77</v>
      </c>
      <c r="G8" s="74" t="s">
        <v>78</v>
      </c>
    </row>
    <row r="9" spans="2:13">
      <c r="C9" s="101"/>
      <c r="D9" s="102"/>
      <c r="E9" s="104"/>
      <c r="F9" s="102"/>
      <c r="G9" s="103"/>
    </row>
    <row r="10" spans="2:13" hidden="1">
      <c r="C10" s="101" t="s">
        <v>60</v>
      </c>
      <c r="D10" s="62" t="s">
        <v>61</v>
      </c>
      <c r="E10" s="104"/>
      <c r="F10" s="106"/>
      <c r="G10" s="66">
        <f>F11</f>
        <v>82745.679999999993</v>
      </c>
    </row>
    <row r="11" spans="2:13" hidden="1">
      <c r="C11" s="4"/>
      <c r="D11" s="63" t="s">
        <v>115</v>
      </c>
      <c r="E11" s="5"/>
      <c r="F11" s="105">
        <v>82745.679999999993</v>
      </c>
      <c r="G11" s="67"/>
    </row>
    <row r="12" spans="2:13" hidden="1">
      <c r="C12" s="4"/>
      <c r="D12" s="63"/>
      <c r="E12" s="5"/>
      <c r="F12" s="105"/>
      <c r="G12" s="67"/>
    </row>
    <row r="13" spans="2:13" hidden="1">
      <c r="C13" s="60" t="s">
        <v>64</v>
      </c>
      <c r="D13" s="64" t="s">
        <v>62</v>
      </c>
      <c r="E13" s="61"/>
      <c r="F13" s="107"/>
      <c r="G13" s="66">
        <f>F14+F15+F16+F17</f>
        <v>541828.14999999991</v>
      </c>
    </row>
    <row r="14" spans="2:13" hidden="1">
      <c r="C14" s="4" t="s">
        <v>63</v>
      </c>
      <c r="D14" s="63" t="s">
        <v>116</v>
      </c>
      <c r="E14" s="5"/>
      <c r="F14" s="105">
        <v>524679.17000000004</v>
      </c>
      <c r="G14" s="67"/>
    </row>
    <row r="15" spans="2:13" hidden="1">
      <c r="C15" s="4" t="s">
        <v>107</v>
      </c>
      <c r="D15" s="63" t="s">
        <v>108</v>
      </c>
      <c r="E15" s="5"/>
      <c r="F15" s="105">
        <v>3542.34</v>
      </c>
      <c r="G15" s="67"/>
    </row>
    <row r="16" spans="2:13" hidden="1">
      <c r="C16" s="4" t="s">
        <v>65</v>
      </c>
      <c r="D16" s="63" t="s">
        <v>66</v>
      </c>
      <c r="E16" s="5"/>
      <c r="F16" s="105">
        <v>13413.95</v>
      </c>
      <c r="G16" s="67"/>
    </row>
    <row r="17" spans="3:10" hidden="1">
      <c r="C17" s="4" t="s">
        <v>110</v>
      </c>
      <c r="D17" s="63" t="s">
        <v>111</v>
      </c>
      <c r="E17" s="5"/>
      <c r="F17" s="105">
        <v>192.69</v>
      </c>
      <c r="G17" s="67"/>
    </row>
    <row r="18" spans="3:10" hidden="1">
      <c r="C18" s="4"/>
      <c r="D18" s="63"/>
      <c r="E18" s="5"/>
      <c r="F18" s="105"/>
      <c r="G18" s="67"/>
    </row>
    <row r="19" spans="3:10" hidden="1">
      <c r="C19" s="60" t="s">
        <v>67</v>
      </c>
      <c r="D19" s="64" t="s">
        <v>68</v>
      </c>
      <c r="E19" s="61"/>
      <c r="F19" s="64"/>
      <c r="G19" s="66">
        <f>F20</f>
        <v>430653.35</v>
      </c>
    </row>
    <row r="20" spans="3:10" hidden="1">
      <c r="C20" s="4"/>
      <c r="D20" s="63" t="s">
        <v>114</v>
      </c>
      <c r="E20" s="5"/>
      <c r="F20" s="105">
        <v>430653.35</v>
      </c>
      <c r="G20" s="68"/>
    </row>
    <row r="21" spans="3:10">
      <c r="C21" s="4"/>
      <c r="D21" s="63"/>
      <c r="E21" s="5"/>
      <c r="F21" s="63"/>
      <c r="G21" s="68"/>
    </row>
    <row r="22" spans="3:10">
      <c r="C22" s="60" t="s">
        <v>69</v>
      </c>
      <c r="D22" s="64" t="s">
        <v>70</v>
      </c>
      <c r="E22" s="61"/>
      <c r="F22" s="64"/>
      <c r="G22" s="66">
        <f>F23+F24+F25+F26+F27</f>
        <v>4157185.31</v>
      </c>
    </row>
    <row r="23" spans="3:10">
      <c r="C23" s="4"/>
      <c r="D23" s="63" t="s">
        <v>71</v>
      </c>
      <c r="E23" s="5"/>
      <c r="F23" s="105">
        <v>215951.8</v>
      </c>
      <c r="G23" s="68"/>
    </row>
    <row r="24" spans="3:10">
      <c r="C24" s="4"/>
      <c r="D24" s="63" t="s">
        <v>72</v>
      </c>
      <c r="E24" s="5"/>
      <c r="F24" s="105">
        <v>1008329.8</v>
      </c>
      <c r="G24" s="68"/>
    </row>
    <row r="25" spans="3:10">
      <c r="C25" s="4"/>
      <c r="D25" s="63" t="s">
        <v>73</v>
      </c>
      <c r="E25" s="5"/>
      <c r="F25" s="105">
        <v>1125476.3500000001</v>
      </c>
      <c r="G25" s="68"/>
    </row>
    <row r="26" spans="3:10">
      <c r="C26" s="4"/>
      <c r="D26" s="63" t="s">
        <v>74</v>
      </c>
      <c r="E26" s="5"/>
      <c r="F26" s="105">
        <f>356550.91+88448.77+75335.54+86068.36+111973.65+98385.99+327532.78</f>
        <v>1144296</v>
      </c>
      <c r="G26" s="68"/>
    </row>
    <row r="27" spans="3:10">
      <c r="C27" s="108"/>
      <c r="D27" s="144" t="s">
        <v>126</v>
      </c>
      <c r="E27" s="57"/>
      <c r="F27" s="109">
        <f>'RETENC IMPTO X PAGAR'!F29</f>
        <v>663131.36</v>
      </c>
      <c r="G27" s="69"/>
    </row>
    <row r="28" spans="3:10">
      <c r="C28" s="4"/>
      <c r="D28" s="5"/>
      <c r="E28" s="5"/>
      <c r="F28" s="5"/>
      <c r="G28" s="6"/>
    </row>
    <row r="29" spans="3:10">
      <c r="C29" s="266" t="s">
        <v>70</v>
      </c>
      <c r="D29" s="267"/>
      <c r="E29" s="61"/>
      <c r="F29" s="61"/>
      <c r="G29" s="75">
        <f>G22</f>
        <v>4157185.31</v>
      </c>
      <c r="J29" s="201"/>
    </row>
    <row r="30" spans="3:10" ht="15.75" thickBot="1">
      <c r="C30" s="46"/>
      <c r="D30" s="47"/>
      <c r="E30" s="47"/>
      <c r="F30" s="47"/>
      <c r="G30" s="48"/>
    </row>
    <row r="31" spans="3:10">
      <c r="C31" s="5"/>
      <c r="D31" s="5"/>
      <c r="E31" s="5"/>
      <c r="F31" s="5"/>
      <c r="G31" s="5"/>
    </row>
    <row r="32" spans="3:10">
      <c r="C32" s="5"/>
      <c r="D32" s="5"/>
      <c r="E32" s="5"/>
      <c r="F32" s="5"/>
      <c r="G32" s="5"/>
    </row>
    <row r="33" spans="3:7">
      <c r="C33" s="5"/>
      <c r="D33" s="5"/>
      <c r="E33" s="5"/>
      <c r="F33" s="5"/>
      <c r="G33" s="5"/>
    </row>
  </sheetData>
  <mergeCells count="7">
    <mergeCell ref="C29:D29"/>
    <mergeCell ref="B1:H1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22"/>
  <sheetViews>
    <sheetView topLeftCell="A4" workbookViewId="0">
      <selection activeCell="L24" sqref="L24"/>
    </sheetView>
  </sheetViews>
  <sheetFormatPr baseColWidth="10" defaultRowHeight="15"/>
  <cols>
    <col min="1" max="1" width="2.42578125" customWidth="1"/>
    <col min="3" max="3" width="24.7109375" customWidth="1"/>
    <col min="4" max="4" width="19.7109375" bestFit="1" customWidth="1"/>
    <col min="5" max="5" width="17.85546875" customWidth="1"/>
    <col min="6" max="6" width="15.28515625" customWidth="1"/>
    <col min="7" max="7" width="15.7109375" customWidth="1"/>
  </cols>
  <sheetData>
    <row r="1" spans="2:13" ht="15.75">
      <c r="B1" s="264" t="s">
        <v>3</v>
      </c>
      <c r="C1" s="264"/>
      <c r="D1" s="264"/>
      <c r="E1" s="264"/>
      <c r="F1" s="264"/>
      <c r="G1" s="264"/>
      <c r="H1" s="264"/>
      <c r="I1" s="10"/>
      <c r="J1" s="10"/>
      <c r="K1" s="10"/>
      <c r="L1" s="10"/>
      <c r="M1" s="10"/>
    </row>
    <row r="2" spans="2:13">
      <c r="B2" s="259" t="s">
        <v>4</v>
      </c>
      <c r="C2" s="259"/>
      <c r="D2" s="259"/>
      <c r="E2" s="259"/>
      <c r="F2" s="259"/>
      <c r="G2" s="259"/>
      <c r="H2" s="259"/>
      <c r="I2" s="8"/>
      <c r="J2" s="8"/>
      <c r="K2" s="8"/>
      <c r="L2" s="8"/>
      <c r="M2" s="8"/>
    </row>
    <row r="3" spans="2:13">
      <c r="B3" s="259" t="s">
        <v>5</v>
      </c>
      <c r="C3" s="259"/>
      <c r="D3" s="259"/>
      <c r="E3" s="259"/>
      <c r="F3" s="259"/>
      <c r="G3" s="259"/>
      <c r="H3" s="259"/>
      <c r="I3" s="8"/>
      <c r="J3" s="8"/>
      <c r="K3" s="8"/>
      <c r="L3" s="8"/>
      <c r="M3" s="8"/>
    </row>
    <row r="4" spans="2:13">
      <c r="B4" s="259" t="s">
        <v>93</v>
      </c>
      <c r="C4" s="259"/>
      <c r="D4" s="259"/>
      <c r="E4" s="259"/>
      <c r="F4" s="259"/>
      <c r="G4" s="259"/>
      <c r="H4" s="259"/>
      <c r="I4" s="8"/>
      <c r="J4" s="8"/>
      <c r="K4" s="8"/>
      <c r="L4" s="8"/>
      <c r="M4" s="8"/>
    </row>
    <row r="5" spans="2:13">
      <c r="B5" s="265" t="str">
        <f>'DEUDORES  Y  SUJETOS'!B5:I5</f>
        <v>AL 30 DE JUNIO DE 2018</v>
      </c>
      <c r="C5" s="265"/>
      <c r="D5" s="265"/>
      <c r="E5" s="265"/>
      <c r="F5" s="265"/>
      <c r="G5" s="265"/>
      <c r="H5" s="265"/>
      <c r="I5" s="9"/>
      <c r="J5" s="9"/>
      <c r="K5" s="9"/>
      <c r="L5" s="9"/>
      <c r="M5" s="9"/>
    </row>
    <row r="6" spans="2:13">
      <c r="B6" s="259" t="s">
        <v>7</v>
      </c>
      <c r="C6" s="259"/>
      <c r="D6" s="259"/>
      <c r="E6" s="259"/>
      <c r="F6" s="259"/>
      <c r="G6" s="259"/>
      <c r="H6" s="259"/>
      <c r="I6" s="8"/>
      <c r="J6" s="8"/>
      <c r="L6" s="8"/>
      <c r="M6" s="8"/>
    </row>
    <row r="7" spans="2:13" ht="15.75" thickBot="1"/>
    <row r="8" spans="2:13" ht="15.75" thickBot="1">
      <c r="C8" s="70" t="s">
        <v>75</v>
      </c>
      <c r="D8" s="71" t="s">
        <v>76</v>
      </c>
      <c r="E8" s="72"/>
      <c r="F8" s="73" t="s">
        <v>77</v>
      </c>
      <c r="G8" s="74" t="s">
        <v>78</v>
      </c>
    </row>
    <row r="9" spans="2:13">
      <c r="C9" s="101"/>
      <c r="D9" s="102"/>
      <c r="E9" s="104"/>
      <c r="F9" s="102"/>
      <c r="G9" s="103"/>
    </row>
    <row r="10" spans="2:13">
      <c r="C10" s="60" t="s">
        <v>69</v>
      </c>
      <c r="D10" s="64" t="s">
        <v>70</v>
      </c>
      <c r="E10" s="61"/>
      <c r="F10" s="64"/>
      <c r="G10" s="66">
        <f>F11+F12+F13+F14</f>
        <v>2349757.9500000002</v>
      </c>
    </row>
    <row r="11" spans="2:13">
      <c r="C11" s="4"/>
      <c r="D11" s="63" t="s">
        <v>71</v>
      </c>
      <c r="E11" s="5"/>
      <c r="F11" s="105">
        <v>215951.8</v>
      </c>
      <c r="G11" s="68"/>
    </row>
    <row r="12" spans="2:13">
      <c r="C12" s="4"/>
      <c r="D12" s="63" t="s">
        <v>72</v>
      </c>
      <c r="E12" s="5"/>
      <c r="F12" s="105">
        <v>1008329.8</v>
      </c>
      <c r="G12" s="68"/>
    </row>
    <row r="13" spans="2:13">
      <c r="C13" s="4"/>
      <c r="D13" s="63" t="s">
        <v>73</v>
      </c>
      <c r="E13" s="5"/>
      <c r="F13" s="105">
        <v>1125476.3500000001</v>
      </c>
      <c r="G13" s="68"/>
    </row>
    <row r="14" spans="2:13">
      <c r="C14" s="4"/>
      <c r="D14" s="63"/>
      <c r="E14" s="5"/>
      <c r="F14" s="105"/>
      <c r="G14" s="68"/>
    </row>
    <row r="15" spans="2:13">
      <c r="C15" s="4" t="s">
        <v>117</v>
      </c>
      <c r="D15" s="63" t="s">
        <v>118</v>
      </c>
      <c r="E15" s="5"/>
      <c r="F15" s="105"/>
      <c r="G15" s="66">
        <f>F16</f>
        <v>1024858.37</v>
      </c>
    </row>
    <row r="16" spans="2:13">
      <c r="C16" s="4"/>
      <c r="D16" s="63" t="s">
        <v>119</v>
      </c>
      <c r="E16" s="5"/>
      <c r="F16" s="105">
        <v>1024858.37</v>
      </c>
      <c r="G16" s="68"/>
    </row>
    <row r="17" spans="3:7">
      <c r="C17" s="4"/>
      <c r="D17" s="63"/>
      <c r="E17" s="5"/>
      <c r="F17" s="105"/>
      <c r="G17" s="68"/>
    </row>
    <row r="18" spans="3:7">
      <c r="C18" s="4"/>
      <c r="D18" s="63"/>
      <c r="E18" s="5"/>
      <c r="F18" s="105"/>
      <c r="G18" s="68"/>
    </row>
    <row r="19" spans="3:7">
      <c r="C19" s="108"/>
      <c r="D19" s="65"/>
      <c r="E19" s="57"/>
      <c r="F19" s="109"/>
      <c r="G19" s="69"/>
    </row>
    <row r="20" spans="3:7">
      <c r="C20" s="4"/>
      <c r="D20" s="5"/>
      <c r="E20" s="5"/>
      <c r="F20" s="5"/>
      <c r="G20" s="6"/>
    </row>
    <row r="21" spans="3:7">
      <c r="C21" s="266" t="s">
        <v>79</v>
      </c>
      <c r="D21" s="267"/>
      <c r="E21" s="61"/>
      <c r="F21" s="61"/>
      <c r="G21" s="75">
        <f>SUM(G10:G20)</f>
        <v>3374616.3200000003</v>
      </c>
    </row>
    <row r="22" spans="3:7" ht="15.75" thickBot="1">
      <c r="C22" s="46"/>
      <c r="D22" s="47"/>
      <c r="E22" s="47"/>
      <c r="F22" s="47"/>
      <c r="G22" s="48"/>
    </row>
  </sheetData>
  <mergeCells count="7">
    <mergeCell ref="C21:D21"/>
    <mergeCell ref="B1:H1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37"/>
  <sheetViews>
    <sheetView workbookViewId="0">
      <selection activeCell="N23" sqref="N23"/>
    </sheetView>
  </sheetViews>
  <sheetFormatPr baseColWidth="10" defaultRowHeight="15"/>
  <sheetData>
    <row r="3" spans="3:13">
      <c r="C3" s="5"/>
      <c r="D3" s="5"/>
      <c r="E3" s="5"/>
      <c r="F3" s="5"/>
    </row>
    <row r="4" spans="3:13">
      <c r="C4" s="5"/>
      <c r="D4" s="5"/>
      <c r="E4" s="5"/>
      <c r="F4" s="5"/>
    </row>
    <row r="5" spans="3:13">
      <c r="C5" s="5"/>
      <c r="D5" s="5"/>
      <c r="E5" s="5"/>
      <c r="F5" s="5"/>
    </row>
    <row r="6" spans="3:13">
      <c r="C6" s="5"/>
      <c r="D6" s="5"/>
      <c r="E6" s="5"/>
      <c r="F6" s="5"/>
    </row>
    <row r="7" spans="3:13">
      <c r="C7" s="5"/>
      <c r="D7" s="5"/>
      <c r="E7" s="5"/>
      <c r="F7" s="5"/>
      <c r="J7" t="s">
        <v>109</v>
      </c>
    </row>
    <row r="8" spans="3:13">
      <c r="C8" s="8" t="s">
        <v>106</v>
      </c>
      <c r="D8" s="8"/>
      <c r="E8" s="8"/>
      <c r="F8" s="8"/>
    </row>
    <row r="10" spans="3:13">
      <c r="C10" s="259" t="s">
        <v>27</v>
      </c>
      <c r="D10" s="259"/>
      <c r="E10" s="259"/>
      <c r="F10" s="259"/>
    </row>
    <row r="11" spans="3:13">
      <c r="C11" s="278"/>
      <c r="D11" s="259"/>
      <c r="E11" s="259"/>
      <c r="F11" s="259"/>
    </row>
    <row r="12" spans="3:13">
      <c r="C12" s="276" t="s">
        <v>131</v>
      </c>
      <c r="D12" s="277"/>
      <c r="E12" s="277"/>
      <c r="F12" s="277"/>
    </row>
    <row r="13" spans="3:13">
      <c r="C13" s="5"/>
      <c r="D13" s="5"/>
      <c r="E13" s="5"/>
      <c r="F13" s="5"/>
    </row>
    <row r="14" spans="3:13">
      <c r="C14" s="5"/>
      <c r="D14" s="5"/>
      <c r="E14" s="5"/>
      <c r="F14" s="5"/>
    </row>
    <row r="15" spans="3:13">
      <c r="C15" s="5"/>
      <c r="D15" s="5"/>
      <c r="E15" s="5"/>
      <c r="F15" s="5"/>
      <c r="K15">
        <v>500</v>
      </c>
      <c r="L15">
        <v>25</v>
      </c>
      <c r="M15">
        <f>K15*L15</f>
        <v>12500</v>
      </c>
    </row>
    <row r="16" spans="3:13">
      <c r="C16" s="5"/>
      <c r="D16" s="5"/>
      <c r="E16" s="5"/>
      <c r="F16" s="5"/>
      <c r="K16">
        <v>200</v>
      </c>
      <c r="L16">
        <v>69</v>
      </c>
      <c r="M16">
        <f>K16*L16</f>
        <v>13800</v>
      </c>
    </row>
    <row r="17" spans="3:13">
      <c r="C17" s="5"/>
      <c r="D17" s="5"/>
      <c r="E17" s="5"/>
      <c r="F17" s="5"/>
      <c r="K17">
        <v>100</v>
      </c>
      <c r="L17">
        <v>37</v>
      </c>
      <c r="M17">
        <f>K17*L17</f>
        <v>3700</v>
      </c>
    </row>
    <row r="18" spans="3:13">
      <c r="C18" s="5"/>
      <c r="D18" s="5"/>
      <c r="E18" s="5"/>
      <c r="F18" s="5"/>
      <c r="M18">
        <f>SUM(M15:M17)</f>
        <v>30000</v>
      </c>
    </row>
    <row r="19" spans="3:13">
      <c r="C19" s="5"/>
      <c r="D19" s="5"/>
      <c r="E19" s="5"/>
      <c r="F19" s="5"/>
    </row>
    <row r="20" spans="3:13">
      <c r="C20" s="5"/>
      <c r="D20" s="5"/>
      <c r="E20" s="5"/>
      <c r="F20" s="5"/>
    </row>
    <row r="21" spans="3:13">
      <c r="C21" s="5"/>
      <c r="D21" s="5"/>
      <c r="E21" s="5"/>
      <c r="F21" s="5"/>
    </row>
    <row r="22" spans="3:13">
      <c r="C22" s="5"/>
      <c r="D22" s="5"/>
      <c r="E22" s="5"/>
      <c r="F22" s="5"/>
    </row>
    <row r="23" spans="3:13">
      <c r="C23" s="5"/>
      <c r="D23" s="5"/>
      <c r="E23" s="5"/>
      <c r="F23" s="5"/>
    </row>
    <row r="24" spans="3:13">
      <c r="C24" s="5"/>
      <c r="D24" s="5"/>
      <c r="E24" s="5"/>
      <c r="F24" s="5"/>
    </row>
    <row r="25" spans="3:13">
      <c r="C25" s="5"/>
      <c r="D25" s="5"/>
      <c r="E25" s="5"/>
      <c r="F25" s="5"/>
    </row>
    <row r="26" spans="3:13">
      <c r="C26" s="5"/>
      <c r="D26" s="5"/>
      <c r="E26" s="5"/>
      <c r="F26" s="5"/>
    </row>
    <row r="27" spans="3:13">
      <c r="C27" s="5"/>
      <c r="D27" s="5"/>
      <c r="E27" s="5"/>
      <c r="F27" s="5"/>
    </row>
    <row r="28" spans="3:13">
      <c r="C28" s="5"/>
      <c r="D28" s="5"/>
      <c r="E28" s="5"/>
      <c r="F28" s="5"/>
    </row>
    <row r="29" spans="3:13">
      <c r="C29" s="5"/>
      <c r="D29" s="5"/>
      <c r="E29" s="5"/>
      <c r="F29" s="5"/>
    </row>
    <row r="30" spans="3:13">
      <c r="C30" s="5"/>
      <c r="D30" s="5"/>
      <c r="E30" s="5"/>
      <c r="F30" s="5"/>
    </row>
    <row r="31" spans="3:13">
      <c r="C31" s="5"/>
      <c r="D31" s="5"/>
      <c r="E31" s="5"/>
      <c r="F31" s="5"/>
      <c r="J31" t="s">
        <v>109</v>
      </c>
    </row>
    <row r="32" spans="3:13">
      <c r="C32" s="8" t="s">
        <v>106</v>
      </c>
      <c r="D32" s="8"/>
      <c r="E32" s="8"/>
      <c r="F32" s="8"/>
    </row>
    <row r="34" spans="3:6">
      <c r="C34" s="259" t="s">
        <v>27</v>
      </c>
      <c r="D34" s="259"/>
      <c r="E34" s="259"/>
      <c r="F34" s="259"/>
    </row>
    <row r="35" spans="3:6">
      <c r="C35" s="278"/>
      <c r="D35" s="259"/>
      <c r="E35" s="259"/>
      <c r="F35" s="259"/>
    </row>
    <row r="36" spans="3:6">
      <c r="C36" s="276" t="s">
        <v>131</v>
      </c>
      <c r="D36" s="277"/>
      <c r="E36" s="277"/>
      <c r="F36" s="277"/>
    </row>
    <row r="37" spans="3:6">
      <c r="C37" s="5"/>
      <c r="D37" s="5"/>
      <c r="E37" s="5"/>
      <c r="F37" s="5"/>
    </row>
  </sheetData>
  <mergeCells count="6">
    <mergeCell ref="C36:F36"/>
    <mergeCell ref="C10:F10"/>
    <mergeCell ref="C11:F11"/>
    <mergeCell ref="C12:F12"/>
    <mergeCell ref="C34:F34"/>
    <mergeCell ref="C35:F35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tabSelected="1" workbookViewId="0">
      <selection activeCell="I15" sqref="I15"/>
    </sheetView>
  </sheetViews>
  <sheetFormatPr baseColWidth="10" defaultRowHeight="15"/>
  <cols>
    <col min="1" max="1" width="2.42578125" customWidth="1"/>
    <col min="3" max="3" width="24.7109375" customWidth="1"/>
    <col min="4" max="4" width="19.7109375" bestFit="1" customWidth="1"/>
    <col min="5" max="5" width="22.42578125" customWidth="1"/>
    <col min="7" max="7" width="12.7109375" bestFit="1" customWidth="1"/>
    <col min="9" max="9" width="11.7109375" bestFit="1" customWidth="1"/>
  </cols>
  <sheetData>
    <row r="1" spans="2:13" ht="15.75">
      <c r="B1" s="264" t="s">
        <v>3</v>
      </c>
      <c r="C1" s="264"/>
      <c r="D1" s="264"/>
      <c r="E1" s="264"/>
      <c r="F1" s="264"/>
      <c r="G1" s="264"/>
      <c r="H1" s="264"/>
      <c r="I1" s="10"/>
      <c r="J1" s="10"/>
      <c r="K1" s="10"/>
      <c r="L1" s="10"/>
      <c r="M1" s="10"/>
    </row>
    <row r="2" spans="2:13">
      <c r="B2" s="259" t="s">
        <v>4</v>
      </c>
      <c r="C2" s="259"/>
      <c r="D2" s="259"/>
      <c r="E2" s="259"/>
      <c r="F2" s="259"/>
      <c r="G2" s="259"/>
      <c r="H2" s="259"/>
      <c r="I2" s="8"/>
      <c r="J2" s="8"/>
      <c r="K2" s="8"/>
      <c r="L2" s="8"/>
      <c r="M2" s="8"/>
    </row>
    <row r="3" spans="2:13">
      <c r="B3" s="259" t="s">
        <v>5</v>
      </c>
      <c r="C3" s="259"/>
      <c r="D3" s="259"/>
      <c r="E3" s="259"/>
      <c r="F3" s="259"/>
      <c r="G3" s="259"/>
      <c r="H3" s="259"/>
      <c r="I3" s="8"/>
      <c r="J3" s="8"/>
      <c r="K3" s="8"/>
      <c r="L3" s="8"/>
      <c r="M3" s="8"/>
    </row>
    <row r="4" spans="2:13">
      <c r="B4" s="259" t="s">
        <v>6</v>
      </c>
      <c r="C4" s="259"/>
      <c r="D4" s="259"/>
      <c r="E4" s="259"/>
      <c r="F4" s="259"/>
      <c r="G4" s="259"/>
      <c r="H4" s="259"/>
      <c r="I4" s="8"/>
      <c r="J4" s="8"/>
      <c r="K4" s="8"/>
      <c r="L4" s="8"/>
      <c r="M4" s="8"/>
    </row>
    <row r="5" spans="2:13">
      <c r="B5" s="265" t="s">
        <v>140</v>
      </c>
      <c r="C5" s="265"/>
      <c r="D5" s="265"/>
      <c r="E5" s="265"/>
      <c r="F5" s="265"/>
      <c r="G5" s="265"/>
      <c r="H5" s="265"/>
      <c r="I5" s="9"/>
      <c r="J5" s="9"/>
      <c r="K5" s="9"/>
      <c r="L5" s="9"/>
      <c r="M5" s="9"/>
    </row>
    <row r="6" spans="2:13">
      <c r="B6" s="259" t="s">
        <v>7</v>
      </c>
      <c r="C6" s="259"/>
      <c r="D6" s="259"/>
      <c r="E6" s="259"/>
      <c r="F6" s="259"/>
      <c r="G6" s="259"/>
      <c r="H6" s="259"/>
      <c r="I6" s="8"/>
      <c r="J6" s="8"/>
      <c r="L6" s="8"/>
      <c r="M6" s="8"/>
    </row>
    <row r="8" spans="2:13" ht="15.75" thickBot="1"/>
    <row r="9" spans="2:13">
      <c r="C9" s="1" t="s">
        <v>0</v>
      </c>
      <c r="D9" s="2" t="s">
        <v>1</v>
      </c>
      <c r="E9" s="3" t="s">
        <v>2</v>
      </c>
    </row>
    <row r="10" spans="2:13">
      <c r="C10" s="4"/>
      <c r="D10" s="5"/>
      <c r="E10" s="6"/>
    </row>
    <row r="11" spans="2:13">
      <c r="C11" s="202"/>
      <c r="D11" s="133"/>
      <c r="E11" s="55"/>
    </row>
    <row r="12" spans="2:13">
      <c r="C12" s="260" t="s">
        <v>120</v>
      </c>
      <c r="D12" s="133">
        <v>41698</v>
      </c>
      <c r="E12" s="7">
        <f>6114423.5*2</f>
        <v>12228847</v>
      </c>
    </row>
    <row r="13" spans="2:13">
      <c r="C13" s="261"/>
      <c r="D13" s="133">
        <v>42247</v>
      </c>
      <c r="E13" s="7">
        <v>593962.22</v>
      </c>
    </row>
    <row r="14" spans="2:13">
      <c r="C14" s="261"/>
      <c r="D14" s="133">
        <v>42277</v>
      </c>
      <c r="E14" s="7">
        <f>1534594</f>
        <v>1534594</v>
      </c>
    </row>
    <row r="15" spans="2:13">
      <c r="C15" s="261"/>
      <c r="D15" s="133">
        <v>42308</v>
      </c>
      <c r="E15" s="7">
        <v>1858669</v>
      </c>
    </row>
    <row r="16" spans="2:13">
      <c r="C16" s="261"/>
      <c r="D16" s="133">
        <v>42338</v>
      </c>
      <c r="E16" s="7">
        <v>597899.94999999995</v>
      </c>
    </row>
    <row r="17" spans="3:10">
      <c r="C17" s="261"/>
      <c r="D17" s="133">
        <v>42369</v>
      </c>
      <c r="E17" s="7">
        <v>3118766.39</v>
      </c>
      <c r="J17" t="s">
        <v>133</v>
      </c>
    </row>
    <row r="18" spans="3:10">
      <c r="C18" s="261"/>
      <c r="D18" s="133">
        <v>42735</v>
      </c>
      <c r="E18" s="7">
        <v>1210954.26</v>
      </c>
    </row>
    <row r="19" spans="3:10" hidden="1">
      <c r="C19" s="261"/>
      <c r="D19" s="133">
        <v>42766</v>
      </c>
      <c r="E19" s="7">
        <f>227849-227849</f>
        <v>0</v>
      </c>
      <c r="G19" s="5"/>
      <c r="H19" s="5"/>
      <c r="I19" s="132"/>
    </row>
    <row r="20" spans="3:10" hidden="1">
      <c r="C20" s="261"/>
      <c r="D20" s="133">
        <v>42794</v>
      </c>
      <c r="E20" s="7">
        <f>345119-345119</f>
        <v>0</v>
      </c>
      <c r="G20" s="5"/>
      <c r="H20" s="5"/>
      <c r="I20" s="5"/>
    </row>
    <row r="21" spans="3:10" hidden="1">
      <c r="C21" s="261"/>
      <c r="D21" s="133">
        <v>42825</v>
      </c>
      <c r="E21" s="7">
        <f>550053-550053</f>
        <v>0</v>
      </c>
      <c r="G21" s="5"/>
      <c r="H21" s="5"/>
      <c r="I21" s="5"/>
    </row>
    <row r="22" spans="3:10" hidden="1">
      <c r="C22" s="261"/>
      <c r="D22" s="133">
        <v>42855</v>
      </c>
      <c r="E22" s="7">
        <f>951476-951476</f>
        <v>0</v>
      </c>
      <c r="G22" s="5"/>
      <c r="H22" s="5"/>
      <c r="I22" s="132"/>
    </row>
    <row r="23" spans="3:10" hidden="1">
      <c r="C23" s="137"/>
      <c r="D23" s="134">
        <v>42886</v>
      </c>
      <c r="E23" s="52">
        <f>2117648-1567595-550053</f>
        <v>0</v>
      </c>
      <c r="G23" s="132"/>
      <c r="H23" s="5"/>
      <c r="I23" s="5"/>
    </row>
    <row r="24" spans="3:10" ht="15.75">
      <c r="C24" s="262" t="s">
        <v>128</v>
      </c>
      <c r="D24" s="263"/>
      <c r="E24" s="206">
        <f>SUM(E12:E23)</f>
        <v>21143692.820000004</v>
      </c>
      <c r="G24" s="132"/>
      <c r="H24" s="5"/>
      <c r="I24" s="5"/>
    </row>
    <row r="25" spans="3:10">
      <c r="C25" s="137"/>
      <c r="D25" s="134">
        <v>42916</v>
      </c>
      <c r="E25" s="52">
        <v>568841</v>
      </c>
      <c r="G25" s="5"/>
      <c r="H25" s="5"/>
      <c r="I25" s="5"/>
    </row>
    <row r="26" spans="3:10">
      <c r="C26" s="137"/>
      <c r="D26" s="134">
        <v>42947</v>
      </c>
      <c r="E26" s="52">
        <v>137152</v>
      </c>
      <c r="G26" s="132"/>
      <c r="H26" s="5"/>
      <c r="I26" s="5"/>
    </row>
    <row r="27" spans="3:10">
      <c r="C27" s="137"/>
      <c r="D27" s="134">
        <v>42978</v>
      </c>
      <c r="E27" s="52">
        <v>137152</v>
      </c>
      <c r="G27" s="132"/>
      <c r="H27" s="5"/>
      <c r="I27" s="5"/>
    </row>
    <row r="28" spans="3:10">
      <c r="C28" s="137"/>
      <c r="D28" s="134">
        <v>43008</v>
      </c>
      <c r="E28" s="52">
        <v>1897691.67</v>
      </c>
      <c r="G28" s="132"/>
      <c r="H28" s="5"/>
      <c r="I28" s="5"/>
    </row>
    <row r="29" spans="3:10">
      <c r="C29" s="137"/>
      <c r="D29" s="134">
        <v>43039</v>
      </c>
      <c r="E29" s="52">
        <f>2292926-228650</f>
        <v>2064276</v>
      </c>
      <c r="G29" s="132"/>
      <c r="H29" s="5"/>
      <c r="I29" s="5"/>
    </row>
    <row r="30" spans="3:10">
      <c r="C30" s="136"/>
      <c r="D30" s="142">
        <v>43069</v>
      </c>
      <c r="E30" s="7">
        <v>534208</v>
      </c>
      <c r="G30" s="132"/>
      <c r="H30" s="5"/>
      <c r="I30" s="5"/>
    </row>
    <row r="31" spans="3:10" ht="15.75">
      <c r="C31" s="255" t="s">
        <v>127</v>
      </c>
      <c r="D31" s="256"/>
      <c r="E31" s="138">
        <f>SUM(E25:E30)</f>
        <v>5339320.67</v>
      </c>
      <c r="G31" s="132"/>
      <c r="H31" s="5"/>
      <c r="I31" s="5"/>
    </row>
    <row r="32" spans="3:10" ht="15.75">
      <c r="C32" s="255"/>
      <c r="D32" s="256"/>
      <c r="E32" s="138"/>
      <c r="G32" s="132"/>
      <c r="H32" s="5"/>
      <c r="I32" s="5"/>
    </row>
    <row r="33" spans="3:9" ht="15.75">
      <c r="C33" s="139"/>
      <c r="D33" s="140"/>
      <c r="E33" s="138"/>
      <c r="G33" s="132"/>
      <c r="H33" s="5"/>
      <c r="I33" s="5"/>
    </row>
    <row r="34" spans="3:9" ht="35.25" customHeight="1" thickBot="1">
      <c r="C34" s="257" t="s">
        <v>142</v>
      </c>
      <c r="D34" s="258"/>
      <c r="E34" s="141">
        <f>E24+E31</f>
        <v>26483013.490000002</v>
      </c>
      <c r="G34" s="132"/>
      <c r="H34" s="132"/>
      <c r="I34" s="5"/>
    </row>
  </sheetData>
  <mergeCells count="11">
    <mergeCell ref="B1:H1"/>
    <mergeCell ref="B2:H2"/>
    <mergeCell ref="B3:H3"/>
    <mergeCell ref="B4:H4"/>
    <mergeCell ref="B5:H5"/>
    <mergeCell ref="C32:D32"/>
    <mergeCell ref="C34:D34"/>
    <mergeCell ref="B6:H6"/>
    <mergeCell ref="C12:C22"/>
    <mergeCell ref="C31:D31"/>
    <mergeCell ref="C24:D24"/>
  </mergeCells>
  <pageMargins left="0.70866141732283472" right="0.70866141732283472" top="0.74803149606299213" bottom="0.74803149606299213" header="0.31496062992125984" footer="0.31496062992125984"/>
  <pageSetup scale="85" orientation="landscape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8"/>
  <sheetViews>
    <sheetView workbookViewId="0">
      <selection activeCell="I14" sqref="I14"/>
    </sheetView>
  </sheetViews>
  <sheetFormatPr baseColWidth="10" defaultRowHeight="15"/>
  <cols>
    <col min="1" max="1" width="2.42578125" customWidth="1"/>
    <col min="3" max="3" width="24.7109375" customWidth="1"/>
    <col min="4" max="4" width="19.7109375" bestFit="1" customWidth="1"/>
    <col min="5" max="5" width="17.85546875" customWidth="1"/>
  </cols>
  <sheetData>
    <row r="1" spans="2:14" ht="15.75">
      <c r="B1" s="264" t="s">
        <v>3</v>
      </c>
      <c r="C1" s="264"/>
      <c r="D1" s="264"/>
      <c r="E1" s="264"/>
      <c r="F1" s="264"/>
      <c r="G1" s="264"/>
      <c r="H1" s="264"/>
      <c r="I1" s="264"/>
      <c r="J1" s="10"/>
      <c r="K1" s="10"/>
      <c r="L1" s="10"/>
      <c r="M1" s="10"/>
      <c r="N1" s="10"/>
    </row>
    <row r="2" spans="2:14">
      <c r="B2" s="259" t="s">
        <v>4</v>
      </c>
      <c r="C2" s="259"/>
      <c r="D2" s="259"/>
      <c r="E2" s="259"/>
      <c r="F2" s="259"/>
      <c r="G2" s="259"/>
      <c r="H2" s="259"/>
      <c r="I2" s="259"/>
      <c r="J2" s="8"/>
      <c r="K2" s="8"/>
      <c r="L2" s="8"/>
      <c r="M2" s="8"/>
      <c r="N2" s="8"/>
    </row>
    <row r="3" spans="2:14">
      <c r="B3" s="259" t="s">
        <v>5</v>
      </c>
      <c r="C3" s="259"/>
      <c r="D3" s="259"/>
      <c r="E3" s="259"/>
      <c r="F3" s="259"/>
      <c r="G3" s="259"/>
      <c r="H3" s="259"/>
      <c r="I3" s="259"/>
      <c r="J3" s="8"/>
      <c r="K3" s="8"/>
      <c r="L3" s="8"/>
      <c r="M3" s="8"/>
      <c r="N3" s="8"/>
    </row>
    <row r="4" spans="2:14">
      <c r="B4" s="259" t="s">
        <v>8</v>
      </c>
      <c r="C4" s="259"/>
      <c r="D4" s="259"/>
      <c r="E4" s="259"/>
      <c r="F4" s="259"/>
      <c r="G4" s="259"/>
      <c r="H4" s="259"/>
      <c r="I4" s="259"/>
      <c r="J4" s="8"/>
      <c r="K4" s="8"/>
      <c r="L4" s="8"/>
      <c r="M4" s="8"/>
      <c r="N4" s="8"/>
    </row>
    <row r="5" spans="2:14">
      <c r="B5" s="265" t="str">
        <f>'DEUDA ESTATAL Y FEDERAL '!B5:H5</f>
        <v>AL 30 DE JUNIO DE 2018</v>
      </c>
      <c r="C5" s="265"/>
      <c r="D5" s="265"/>
      <c r="E5" s="265"/>
      <c r="F5" s="265"/>
      <c r="G5" s="265"/>
      <c r="H5" s="265"/>
      <c r="I5" s="265"/>
      <c r="J5" s="9"/>
      <c r="K5" s="9"/>
      <c r="L5" s="9"/>
      <c r="M5" s="9"/>
      <c r="N5" s="9"/>
    </row>
    <row r="6" spans="2:14">
      <c r="B6" s="259" t="s">
        <v>7</v>
      </c>
      <c r="C6" s="259"/>
      <c r="D6" s="259"/>
      <c r="E6" s="259"/>
      <c r="F6" s="259"/>
      <c r="G6" s="259"/>
      <c r="H6" s="259"/>
      <c r="I6" s="259"/>
      <c r="J6" s="8"/>
      <c r="K6" s="8"/>
      <c r="M6" s="8"/>
      <c r="N6" s="8"/>
    </row>
    <row r="8" spans="2:14">
      <c r="C8" s="12"/>
      <c r="D8" s="12"/>
      <c r="E8" s="12"/>
      <c r="F8" s="12"/>
    </row>
    <row r="9" spans="2:14">
      <c r="C9" s="12"/>
      <c r="D9" s="12"/>
      <c r="E9" s="12"/>
      <c r="F9" s="12"/>
    </row>
    <row r="10" spans="2:14">
      <c r="C10" s="12" t="s">
        <v>58</v>
      </c>
      <c r="D10" s="12" t="s">
        <v>112</v>
      </c>
      <c r="E10" s="12"/>
      <c r="F10" s="12"/>
      <c r="H10" s="56">
        <v>613214.52</v>
      </c>
    </row>
    <row r="11" spans="2:14">
      <c r="C11" s="12"/>
      <c r="D11" s="12"/>
      <c r="E11" s="12"/>
      <c r="F11" s="12"/>
    </row>
    <row r="12" spans="2:14">
      <c r="C12" s="12" t="s">
        <v>57</v>
      </c>
      <c r="D12" s="12" t="s">
        <v>59</v>
      </c>
      <c r="E12" s="12"/>
      <c r="F12" s="12"/>
      <c r="H12" s="56">
        <f>F13</f>
        <v>53853.85</v>
      </c>
    </row>
    <row r="13" spans="2:14">
      <c r="C13" s="12"/>
      <c r="D13" s="12" t="s">
        <v>113</v>
      </c>
      <c r="E13" s="12"/>
      <c r="F13" s="135">
        <v>53853.85</v>
      </c>
      <c r="H13" s="57"/>
      <c r="L13" t="s">
        <v>143</v>
      </c>
    </row>
    <row r="14" spans="2:14">
      <c r="C14" s="12"/>
      <c r="D14" s="12"/>
      <c r="E14" s="12"/>
      <c r="F14" s="12"/>
    </row>
    <row r="15" spans="2:14">
      <c r="C15" s="12"/>
      <c r="D15" s="12"/>
      <c r="E15" s="12"/>
      <c r="F15" s="12" t="s">
        <v>100</v>
      </c>
      <c r="H15" s="59">
        <f>SUM(H10:H14)</f>
        <v>667068.37</v>
      </c>
    </row>
    <row r="16" spans="2:14">
      <c r="C16" s="11"/>
      <c r="D16" s="11"/>
      <c r="E16" s="11"/>
      <c r="F16" s="11"/>
    </row>
    <row r="17" spans="3:6">
      <c r="C17" s="11"/>
      <c r="D17" s="11"/>
      <c r="E17" s="11"/>
      <c r="F17" s="11"/>
    </row>
    <row r="18" spans="3:6">
      <c r="C18" s="11"/>
      <c r="D18" s="11"/>
      <c r="E18" s="11"/>
      <c r="F18" s="11"/>
    </row>
  </sheetData>
  <mergeCells count="6">
    <mergeCell ref="B6:I6"/>
    <mergeCell ref="B1:I1"/>
    <mergeCell ref="B2:I2"/>
    <mergeCell ref="B3:I3"/>
    <mergeCell ref="B4:I4"/>
    <mergeCell ref="B5:I5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2"/>
  <sheetViews>
    <sheetView topLeftCell="C13" workbookViewId="0">
      <selection activeCell="F30" sqref="F30"/>
    </sheetView>
  </sheetViews>
  <sheetFormatPr baseColWidth="10" defaultRowHeight="15"/>
  <cols>
    <col min="1" max="1" width="2.42578125" customWidth="1"/>
    <col min="3" max="3" width="24.7109375" customWidth="1"/>
    <col min="4" max="4" width="19.7109375" bestFit="1" customWidth="1"/>
    <col min="5" max="5" width="21.28515625" customWidth="1"/>
    <col min="6" max="6" width="15.28515625" customWidth="1"/>
    <col min="7" max="7" width="15.7109375" customWidth="1"/>
  </cols>
  <sheetData>
    <row r="1" spans="2:13" ht="15.75">
      <c r="B1" s="264" t="s">
        <v>3</v>
      </c>
      <c r="C1" s="264"/>
      <c r="D1" s="264"/>
      <c r="E1" s="264"/>
      <c r="F1" s="264"/>
      <c r="G1" s="264"/>
      <c r="H1" s="264"/>
      <c r="I1" s="10"/>
      <c r="J1" s="10"/>
      <c r="K1" s="10"/>
      <c r="L1" s="10"/>
      <c r="M1" s="10"/>
    </row>
    <row r="2" spans="2:13">
      <c r="B2" s="259" t="s">
        <v>4</v>
      </c>
      <c r="C2" s="259"/>
      <c r="D2" s="259"/>
      <c r="E2" s="259"/>
      <c r="F2" s="259"/>
      <c r="G2" s="259"/>
      <c r="H2" s="259"/>
      <c r="I2" s="8"/>
      <c r="J2" s="8"/>
      <c r="K2" s="8"/>
      <c r="L2" s="8"/>
      <c r="M2" s="8"/>
    </row>
    <row r="3" spans="2:13">
      <c r="B3" s="259" t="s">
        <v>5</v>
      </c>
      <c r="C3" s="259"/>
      <c r="D3" s="259"/>
      <c r="E3" s="259"/>
      <c r="F3" s="259"/>
      <c r="G3" s="259"/>
      <c r="H3" s="259"/>
      <c r="I3" s="8"/>
      <c r="J3" s="8"/>
      <c r="K3" s="8"/>
      <c r="L3" s="8"/>
      <c r="M3" s="8"/>
    </row>
    <row r="4" spans="2:13">
      <c r="B4" s="259" t="s">
        <v>93</v>
      </c>
      <c r="C4" s="259"/>
      <c r="D4" s="259"/>
      <c r="E4" s="259"/>
      <c r="F4" s="259"/>
      <c r="G4" s="259"/>
      <c r="H4" s="259"/>
      <c r="I4" s="8"/>
      <c r="J4" s="8"/>
      <c r="K4" s="8"/>
      <c r="L4" s="8"/>
      <c r="M4" s="8"/>
    </row>
    <row r="5" spans="2:13">
      <c r="B5" s="265" t="str">
        <f>'DEUDORES  Y  SUJETOS'!B5:I5</f>
        <v>AL 30 DE JUNIO DE 2018</v>
      </c>
      <c r="C5" s="265"/>
      <c r="D5" s="265"/>
      <c r="E5" s="265"/>
      <c r="F5" s="265"/>
      <c r="G5" s="265"/>
      <c r="H5" s="265"/>
      <c r="I5" s="9"/>
      <c r="J5" s="9"/>
      <c r="K5" s="9"/>
      <c r="L5" s="9"/>
      <c r="M5" s="9"/>
    </row>
    <row r="6" spans="2:13">
      <c r="B6" s="259" t="s">
        <v>7</v>
      </c>
      <c r="C6" s="259"/>
      <c r="D6" s="259"/>
      <c r="E6" s="259"/>
      <c r="F6" s="259"/>
      <c r="G6" s="259"/>
      <c r="H6" s="259"/>
      <c r="I6" s="8"/>
      <c r="J6" s="8"/>
      <c r="L6" s="8"/>
      <c r="M6" s="8"/>
    </row>
    <row r="7" spans="2:13" ht="15.75" thickBot="1"/>
    <row r="8" spans="2:13" ht="15.75" thickBot="1">
      <c r="C8" s="70" t="s">
        <v>75</v>
      </c>
      <c r="D8" s="71" t="s">
        <v>76</v>
      </c>
      <c r="E8" s="72"/>
      <c r="F8" s="73" t="s">
        <v>77</v>
      </c>
      <c r="G8" s="74" t="s">
        <v>78</v>
      </c>
    </row>
    <row r="9" spans="2:13">
      <c r="C9" s="101"/>
      <c r="D9" s="102"/>
      <c r="E9" s="104"/>
      <c r="F9" s="102"/>
      <c r="G9" s="103"/>
    </row>
    <row r="10" spans="2:13">
      <c r="C10" s="101" t="s">
        <v>60</v>
      </c>
      <c r="D10" s="62" t="s">
        <v>61</v>
      </c>
      <c r="E10" s="104"/>
      <c r="F10" s="106"/>
      <c r="G10" s="66">
        <f>F11</f>
        <v>89239.59</v>
      </c>
    </row>
    <row r="11" spans="2:13">
      <c r="C11" s="4"/>
      <c r="D11" s="63" t="s">
        <v>144</v>
      </c>
      <c r="E11" s="5"/>
      <c r="F11" s="105">
        <v>89239.59</v>
      </c>
      <c r="G11" s="67"/>
    </row>
    <row r="12" spans="2:13">
      <c r="C12" s="4"/>
      <c r="D12" s="63"/>
      <c r="E12" s="5"/>
      <c r="F12" s="105"/>
      <c r="G12" s="67"/>
    </row>
    <row r="13" spans="2:13">
      <c r="C13" s="60" t="s">
        <v>64</v>
      </c>
      <c r="D13" s="64" t="s">
        <v>62</v>
      </c>
      <c r="E13" s="61"/>
      <c r="F13" s="107"/>
      <c r="G13" s="66">
        <f>F14+F16+F17</f>
        <v>478814.89</v>
      </c>
    </row>
    <row r="14" spans="2:13">
      <c r="C14" s="4" t="s">
        <v>63</v>
      </c>
      <c r="D14" s="63" t="s">
        <v>137</v>
      </c>
      <c r="E14" s="5"/>
      <c r="F14" s="105">
        <v>465400.25</v>
      </c>
      <c r="G14" s="67"/>
    </row>
    <row r="15" spans="2:13">
      <c r="C15" s="4" t="s">
        <v>107</v>
      </c>
      <c r="D15" s="63" t="s">
        <v>138</v>
      </c>
      <c r="E15" s="5"/>
      <c r="F15" s="105">
        <v>2700.34</v>
      </c>
      <c r="G15" s="67"/>
    </row>
    <row r="16" spans="2:13">
      <c r="C16" s="4" t="s">
        <v>65</v>
      </c>
      <c r="D16" s="63" t="s">
        <v>66</v>
      </c>
      <c r="E16" s="5"/>
      <c r="F16" s="105">
        <v>13413.95</v>
      </c>
      <c r="G16" s="67"/>
    </row>
    <row r="17" spans="3:7">
      <c r="C17" s="4" t="s">
        <v>110</v>
      </c>
      <c r="D17" s="63" t="s">
        <v>111</v>
      </c>
      <c r="E17" s="5"/>
      <c r="F17" s="105">
        <v>0.69</v>
      </c>
      <c r="G17" s="67"/>
    </row>
    <row r="18" spans="3:7">
      <c r="G18" s="67"/>
    </row>
    <row r="19" spans="3:7">
      <c r="C19" s="4"/>
      <c r="D19" s="63"/>
      <c r="E19" s="5"/>
      <c r="F19" s="105"/>
      <c r="G19" s="67"/>
    </row>
    <row r="20" spans="3:7">
      <c r="C20" s="60" t="s">
        <v>67</v>
      </c>
      <c r="D20" s="64" t="s">
        <v>68</v>
      </c>
      <c r="E20" s="61"/>
      <c r="F20" s="64"/>
      <c r="G20" s="66">
        <f>F21+F22</f>
        <v>220802.07</v>
      </c>
    </row>
    <row r="21" spans="3:7">
      <c r="C21" s="4"/>
      <c r="D21" s="63" t="s">
        <v>145</v>
      </c>
      <c r="E21" s="5"/>
      <c r="F21" s="105">
        <v>220802.07</v>
      </c>
      <c r="G21" s="68"/>
    </row>
    <row r="22" spans="3:7">
      <c r="C22" s="4"/>
      <c r="D22" s="63"/>
      <c r="E22" s="5"/>
      <c r="F22" s="105"/>
      <c r="G22" s="68"/>
    </row>
    <row r="23" spans="3:7">
      <c r="C23" s="4"/>
      <c r="D23" s="63"/>
      <c r="E23" s="5"/>
      <c r="F23" s="63"/>
      <c r="G23" s="68"/>
    </row>
    <row r="24" spans="3:7">
      <c r="C24" s="60" t="s">
        <v>69</v>
      </c>
      <c r="D24" s="64" t="s">
        <v>70</v>
      </c>
      <c r="E24" s="61"/>
      <c r="F24" s="64"/>
      <c r="G24" s="66">
        <f>F25+F26+F27+F28+F29</f>
        <v>4157185.31</v>
      </c>
    </row>
    <row r="25" spans="3:7">
      <c r="C25" s="4"/>
      <c r="D25" s="63" t="s">
        <v>71</v>
      </c>
      <c r="E25" s="5"/>
      <c r="F25" s="105">
        <v>215951.8</v>
      </c>
      <c r="G25" s="68"/>
    </row>
    <row r="26" spans="3:7">
      <c r="C26" s="4"/>
      <c r="D26" s="63" t="s">
        <v>72</v>
      </c>
      <c r="E26" s="5"/>
      <c r="F26" s="105">
        <v>1008329.8</v>
      </c>
      <c r="G26" s="68"/>
    </row>
    <row r="27" spans="3:7">
      <c r="C27" s="4"/>
      <c r="D27" s="63" t="s">
        <v>73</v>
      </c>
      <c r="E27" s="5"/>
      <c r="F27" s="105">
        <v>1125476.3500000001</v>
      </c>
      <c r="G27" s="68"/>
    </row>
    <row r="28" spans="3:7">
      <c r="C28" s="4"/>
      <c r="D28" s="63" t="s">
        <v>74</v>
      </c>
      <c r="E28" s="5"/>
      <c r="F28" s="105">
        <f>356550.91+88448.77+75335.54+86068.36+111973.65+98385.99+108626.68+218906.1</f>
        <v>1144296</v>
      </c>
      <c r="G28" s="68"/>
    </row>
    <row r="29" spans="3:7">
      <c r="C29" s="4"/>
      <c r="D29" s="143" t="s">
        <v>126</v>
      </c>
      <c r="E29" s="5"/>
      <c r="F29" s="132">
        <f>101116.48+103586.74+130163.93+99338.67+113327.91+115597.63</f>
        <v>663131.36</v>
      </c>
      <c r="G29" s="6"/>
    </row>
    <row r="30" spans="3:7">
      <c r="C30" s="4"/>
      <c r="D30" s="5"/>
      <c r="E30" s="5"/>
      <c r="F30" s="5"/>
      <c r="G30" s="6"/>
    </row>
    <row r="31" spans="3:7">
      <c r="C31" s="266" t="s">
        <v>79</v>
      </c>
      <c r="D31" s="267"/>
      <c r="E31" s="61"/>
      <c r="F31" s="61"/>
      <c r="G31" s="75">
        <f>SUM(G10:G30)</f>
        <v>4946041.8600000003</v>
      </c>
    </row>
    <row r="32" spans="3:7" ht="15.75" thickBot="1">
      <c r="C32" s="46"/>
      <c r="D32" s="47"/>
      <c r="E32" s="47"/>
      <c r="F32" s="47"/>
      <c r="G32" s="48"/>
    </row>
  </sheetData>
  <mergeCells count="7">
    <mergeCell ref="C31:D31"/>
    <mergeCell ref="B6:H6"/>
    <mergeCell ref="B1:H1"/>
    <mergeCell ref="B2:H2"/>
    <mergeCell ref="B3:H3"/>
    <mergeCell ref="B4:H4"/>
    <mergeCell ref="B5:H5"/>
  </mergeCells>
  <pageMargins left="0.7" right="0.7" top="0.75" bottom="0.75" header="0.3" footer="0.3"/>
  <pageSetup scale="8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3"/>
  <sheetViews>
    <sheetView workbookViewId="0">
      <selection activeCell="I24" sqref="I24"/>
    </sheetView>
  </sheetViews>
  <sheetFormatPr baseColWidth="10" defaultRowHeight="15"/>
  <cols>
    <col min="1" max="1" width="2.42578125" customWidth="1"/>
    <col min="3" max="3" width="27.42578125" customWidth="1"/>
    <col min="4" max="4" width="27.140625" customWidth="1"/>
    <col min="5" max="5" width="17.85546875" customWidth="1"/>
    <col min="6" max="6" width="12.85546875" customWidth="1"/>
  </cols>
  <sheetData>
    <row r="1" spans="2:12" ht="15.75">
      <c r="B1" s="264" t="s">
        <v>3</v>
      </c>
      <c r="C1" s="264"/>
      <c r="D1" s="264"/>
      <c r="E1" s="264"/>
      <c r="F1" s="264"/>
      <c r="G1" s="264"/>
      <c r="H1" s="10"/>
      <c r="I1" s="10"/>
      <c r="J1" s="10"/>
      <c r="K1" s="10"/>
      <c r="L1" s="10"/>
    </row>
    <row r="2" spans="2:12">
      <c r="B2" s="259" t="s">
        <v>4</v>
      </c>
      <c r="C2" s="259"/>
      <c r="D2" s="259"/>
      <c r="E2" s="259"/>
      <c r="F2" s="259"/>
      <c r="G2" s="259"/>
      <c r="H2" s="8"/>
      <c r="I2" s="8"/>
      <c r="J2" s="8"/>
      <c r="K2" s="8"/>
      <c r="L2" s="8"/>
    </row>
    <row r="3" spans="2:12">
      <c r="B3" s="259" t="s">
        <v>5</v>
      </c>
      <c r="C3" s="259"/>
      <c r="D3" s="259"/>
      <c r="E3" s="259"/>
      <c r="F3" s="259"/>
      <c r="G3" s="259"/>
      <c r="H3" s="8"/>
      <c r="I3" s="8"/>
      <c r="J3" s="8"/>
      <c r="K3" s="8"/>
      <c r="L3" s="8"/>
    </row>
    <row r="4" spans="2:12">
      <c r="B4" s="259" t="s">
        <v>92</v>
      </c>
      <c r="C4" s="259"/>
      <c r="D4" s="259"/>
      <c r="E4" s="259"/>
      <c r="F4" s="259"/>
      <c r="G4" s="259"/>
      <c r="H4" s="8"/>
      <c r="I4" s="8"/>
      <c r="J4" s="8"/>
      <c r="K4" s="8"/>
      <c r="L4" s="8"/>
    </row>
    <row r="5" spans="2:12">
      <c r="B5" s="265" t="str">
        <f>'RETENC IMPTO X PAGAR'!B5:H5</f>
        <v>AL 30 DE JUNIO DE 2018</v>
      </c>
      <c r="C5" s="265"/>
      <c r="D5" s="265"/>
      <c r="E5" s="265"/>
      <c r="F5" s="265"/>
      <c r="G5" s="265"/>
      <c r="H5" s="9"/>
      <c r="I5" s="9"/>
      <c r="J5" s="9"/>
      <c r="K5" s="9"/>
      <c r="L5" s="9"/>
    </row>
    <row r="6" spans="2:12">
      <c r="B6" s="259" t="s">
        <v>7</v>
      </c>
      <c r="C6" s="259"/>
      <c r="D6" s="259"/>
      <c r="E6" s="259"/>
      <c r="F6" s="259"/>
      <c r="G6" s="259"/>
      <c r="H6" s="8"/>
      <c r="I6" s="8"/>
      <c r="K6" s="8"/>
      <c r="L6" s="8"/>
    </row>
    <row r="8" spans="2:12" ht="15.75" thickBot="1"/>
    <row r="9" spans="2:12">
      <c r="C9" s="1" t="s">
        <v>89</v>
      </c>
      <c r="D9" s="2" t="s">
        <v>90</v>
      </c>
      <c r="E9" s="2" t="s">
        <v>77</v>
      </c>
      <c r="F9" s="3" t="s">
        <v>78</v>
      </c>
    </row>
    <row r="10" spans="2:12">
      <c r="C10" s="54"/>
      <c r="D10" s="53"/>
      <c r="E10" s="53"/>
      <c r="F10" s="79"/>
    </row>
    <row r="11" spans="2:12">
      <c r="C11" s="80" t="s">
        <v>80</v>
      </c>
      <c r="D11" s="76" t="s">
        <v>23</v>
      </c>
      <c r="E11" s="76"/>
      <c r="F11" s="55">
        <f>+E12+E13</f>
        <v>51918.05</v>
      </c>
    </row>
    <row r="12" spans="2:12">
      <c r="C12" s="54"/>
      <c r="D12" s="53" t="s">
        <v>139</v>
      </c>
      <c r="E12" s="77">
        <v>51918.05</v>
      </c>
      <c r="F12" s="79"/>
    </row>
    <row r="13" spans="2:12">
      <c r="C13" s="54"/>
      <c r="D13" s="53"/>
      <c r="E13" s="77"/>
      <c r="F13" s="79"/>
    </row>
    <row r="14" spans="2:12">
      <c r="C14" s="54"/>
      <c r="D14" s="53"/>
      <c r="E14" s="53"/>
      <c r="F14" s="79"/>
    </row>
    <row r="15" spans="2:12">
      <c r="C15" s="80" t="s">
        <v>81</v>
      </c>
      <c r="D15" s="76" t="s">
        <v>82</v>
      </c>
      <c r="E15" s="76"/>
      <c r="F15" s="55">
        <f>E17+E18+E19+E20+E16</f>
        <v>208874.97999999998</v>
      </c>
    </row>
    <row r="16" spans="2:12">
      <c r="C16" s="54" t="s">
        <v>129</v>
      </c>
      <c r="D16" s="53" t="s">
        <v>130</v>
      </c>
      <c r="E16" s="77">
        <v>5555.74</v>
      </c>
      <c r="F16" s="55"/>
    </row>
    <row r="17" spans="3:6">
      <c r="C17" s="54" t="s">
        <v>122</v>
      </c>
      <c r="D17" s="53" t="s">
        <v>123</v>
      </c>
      <c r="E17" s="77">
        <v>0</v>
      </c>
      <c r="F17" s="79"/>
    </row>
    <row r="18" spans="3:6">
      <c r="C18" s="54" t="s">
        <v>83</v>
      </c>
      <c r="D18" s="53" t="s">
        <v>84</v>
      </c>
      <c r="E18" s="77">
        <v>73119.83</v>
      </c>
      <c r="F18" s="79"/>
    </row>
    <row r="19" spans="3:6">
      <c r="C19" s="54" t="s">
        <v>85</v>
      </c>
      <c r="D19" s="53" t="s">
        <v>86</v>
      </c>
      <c r="E19" s="78">
        <f>75527.04+11734.4</f>
        <v>87261.439999999988</v>
      </c>
      <c r="F19" s="79"/>
    </row>
    <row r="20" spans="3:6">
      <c r="C20" s="54" t="s">
        <v>87</v>
      </c>
      <c r="D20" s="53" t="s">
        <v>88</v>
      </c>
      <c r="E20" s="78">
        <v>42937.97</v>
      </c>
      <c r="F20" s="79"/>
    </row>
    <row r="21" spans="3:6">
      <c r="C21" s="54"/>
      <c r="D21" s="53"/>
      <c r="E21" s="53"/>
      <c r="F21" s="79"/>
    </row>
    <row r="22" spans="3:6">
      <c r="C22" s="54"/>
      <c r="D22" s="53"/>
      <c r="E22" s="53"/>
      <c r="F22" s="79"/>
    </row>
    <row r="23" spans="3:6" ht="15.75" thickBot="1">
      <c r="C23" s="268" t="s">
        <v>91</v>
      </c>
      <c r="D23" s="269"/>
      <c r="E23" s="270"/>
      <c r="F23" s="81">
        <f>F11+F15</f>
        <v>260793.02999999997</v>
      </c>
    </row>
  </sheetData>
  <mergeCells count="7">
    <mergeCell ref="C23:E23"/>
    <mergeCell ref="B1:G1"/>
    <mergeCell ref="B2:G2"/>
    <mergeCell ref="B3:G3"/>
    <mergeCell ref="B4:G4"/>
    <mergeCell ref="B5:G5"/>
    <mergeCell ref="B6:G6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0"/>
  <sheetViews>
    <sheetView topLeftCell="C10" workbookViewId="0">
      <selection activeCell="L23" sqref="L23"/>
    </sheetView>
  </sheetViews>
  <sheetFormatPr baseColWidth="10" defaultRowHeight="15"/>
  <cols>
    <col min="1" max="1" width="2.42578125" customWidth="1"/>
    <col min="3" max="3" width="22.7109375" customWidth="1"/>
    <col min="4" max="4" width="19.7109375" bestFit="1" customWidth="1"/>
    <col min="5" max="5" width="17.85546875" customWidth="1"/>
    <col min="6" max="6" width="14.42578125" customWidth="1"/>
    <col min="8" max="8" width="8.85546875" customWidth="1"/>
    <col min="9" max="9" width="11.7109375" bestFit="1" customWidth="1"/>
  </cols>
  <sheetData>
    <row r="1" spans="2:14" ht="15.75">
      <c r="B1" s="264" t="s">
        <v>3</v>
      </c>
      <c r="C1" s="264"/>
      <c r="D1" s="264"/>
      <c r="E1" s="264"/>
      <c r="F1" s="264"/>
      <c r="G1" s="264"/>
      <c r="H1" s="264"/>
      <c r="I1" s="264"/>
      <c r="J1" s="10"/>
      <c r="K1" s="10"/>
      <c r="L1" s="10"/>
      <c r="M1" s="10"/>
      <c r="N1" s="10"/>
    </row>
    <row r="2" spans="2:14">
      <c r="B2" s="259" t="s">
        <v>4</v>
      </c>
      <c r="C2" s="259"/>
      <c r="D2" s="259"/>
      <c r="E2" s="259"/>
      <c r="F2" s="259"/>
      <c r="G2" s="259"/>
      <c r="H2" s="259"/>
      <c r="I2" s="259"/>
      <c r="J2" s="8"/>
      <c r="K2" s="8"/>
      <c r="L2" s="8"/>
      <c r="M2" s="8"/>
      <c r="N2" s="8"/>
    </row>
    <row r="3" spans="2:14">
      <c r="B3" s="259" t="s">
        <v>5</v>
      </c>
      <c r="C3" s="259"/>
      <c r="D3" s="259"/>
      <c r="E3" s="259"/>
      <c r="F3" s="259"/>
      <c r="G3" s="259"/>
      <c r="H3" s="259"/>
      <c r="I3" s="259"/>
      <c r="J3" s="8"/>
      <c r="K3" s="8"/>
      <c r="L3" s="8"/>
      <c r="M3" s="8"/>
      <c r="N3" s="8"/>
    </row>
    <row r="4" spans="2:14">
      <c r="B4" s="259" t="s">
        <v>94</v>
      </c>
      <c r="C4" s="259"/>
      <c r="D4" s="259"/>
      <c r="E4" s="259"/>
      <c r="F4" s="259"/>
      <c r="G4" s="259"/>
      <c r="H4" s="259"/>
      <c r="I4" s="259"/>
      <c r="J4" s="8"/>
      <c r="K4" s="8"/>
      <c r="L4" s="8"/>
      <c r="M4" s="8"/>
      <c r="N4" s="8"/>
    </row>
    <row r="5" spans="2:14">
      <c r="B5" s="265" t="str">
        <f>'OTRAS RETENCIONES Y CONTRIB'!B5:G5</f>
        <v>AL 30 DE JUNIO DE 2018</v>
      </c>
      <c r="C5" s="265"/>
      <c r="D5" s="265"/>
      <c r="E5" s="265"/>
      <c r="F5" s="265"/>
      <c r="G5" s="265"/>
      <c r="H5" s="265"/>
      <c r="I5" s="265"/>
      <c r="J5" s="9"/>
      <c r="K5" s="9"/>
      <c r="L5" s="9"/>
      <c r="M5" s="9"/>
      <c r="N5" s="9"/>
    </row>
    <row r="6" spans="2:14">
      <c r="B6" s="259" t="s">
        <v>7</v>
      </c>
      <c r="C6" s="259"/>
      <c r="D6" s="259"/>
      <c r="E6" s="259"/>
      <c r="F6" s="259"/>
      <c r="G6" s="259"/>
      <c r="H6" s="259"/>
      <c r="I6" s="259"/>
      <c r="J6" s="8"/>
      <c r="K6" s="8"/>
      <c r="M6" s="8"/>
      <c r="N6" s="8"/>
    </row>
    <row r="8" spans="2:14">
      <c r="C8" s="271"/>
      <c r="D8" s="271"/>
      <c r="E8" s="271"/>
      <c r="F8" s="271"/>
    </row>
    <row r="9" spans="2:14">
      <c r="C9" s="271"/>
      <c r="D9" s="271"/>
      <c r="E9" s="271"/>
      <c r="F9" s="271"/>
    </row>
    <row r="11" spans="2:14">
      <c r="C11" s="58" t="s">
        <v>95</v>
      </c>
      <c r="D11" s="58" t="s">
        <v>96</v>
      </c>
      <c r="E11" s="58"/>
      <c r="F11" s="58"/>
      <c r="G11" s="58"/>
      <c r="H11" s="58"/>
      <c r="I11" s="59">
        <f>G12+G13+G14+G15+G16+G17+G18+G19+G20</f>
        <v>665906.53999999992</v>
      </c>
      <c r="K11" s="56"/>
    </row>
    <row r="12" spans="2:14">
      <c r="D12" t="s">
        <v>23</v>
      </c>
      <c r="G12" s="56">
        <v>48430</v>
      </c>
    </row>
    <row r="13" spans="2:14">
      <c r="D13" t="s">
        <v>124</v>
      </c>
      <c r="G13" s="56">
        <f>90000-60000</f>
        <v>30000</v>
      </c>
    </row>
    <row r="14" spans="2:14">
      <c r="D14" t="s">
        <v>125</v>
      </c>
      <c r="G14" s="56">
        <v>20406.43</v>
      </c>
      <c r="I14" s="56"/>
    </row>
    <row r="15" spans="2:14">
      <c r="D15" t="s">
        <v>97</v>
      </c>
      <c r="G15" s="56">
        <v>24000</v>
      </c>
      <c r="I15" s="56"/>
    </row>
    <row r="16" spans="2:14">
      <c r="D16" t="s">
        <v>98</v>
      </c>
      <c r="G16" s="56">
        <v>452069.26</v>
      </c>
    </row>
    <row r="17" spans="4:7">
      <c r="D17" t="s">
        <v>104</v>
      </c>
      <c r="G17" s="56">
        <v>38522.160000000003</v>
      </c>
    </row>
    <row r="18" spans="4:7">
      <c r="D18" t="s">
        <v>135</v>
      </c>
      <c r="G18" s="56">
        <f>385.6+10000</f>
        <v>10385.6</v>
      </c>
    </row>
    <row r="19" spans="4:7">
      <c r="D19" t="s">
        <v>134</v>
      </c>
      <c r="G19" s="56">
        <v>42093.09</v>
      </c>
    </row>
    <row r="20" spans="4:7">
      <c r="G20" s="56"/>
    </row>
  </sheetData>
  <mergeCells count="8">
    <mergeCell ref="C8:F8"/>
    <mergeCell ref="C9:F9"/>
    <mergeCell ref="B1:I1"/>
    <mergeCell ref="B2:I2"/>
    <mergeCell ref="B3:I3"/>
    <mergeCell ref="B4:I4"/>
    <mergeCell ref="B5:I5"/>
    <mergeCell ref="B6:I6"/>
  </mergeCells>
  <pageMargins left="0.7" right="0.7" top="0.75" bottom="0.75" header="0.3" footer="0.3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topLeftCell="A7" workbookViewId="0">
      <selection activeCell="K31" sqref="K31"/>
    </sheetView>
  </sheetViews>
  <sheetFormatPr baseColWidth="10" defaultRowHeight="12"/>
  <cols>
    <col min="1" max="1" width="2.42578125" style="22" customWidth="1"/>
    <col min="2" max="2" width="11.42578125" style="22"/>
    <col min="3" max="3" width="16.5703125" style="22" customWidth="1"/>
    <col min="4" max="4" width="19.7109375" style="22" bestFit="1" customWidth="1"/>
    <col min="5" max="5" width="12.28515625" style="22" bestFit="1" customWidth="1"/>
    <col min="6" max="7" width="11.42578125" style="22"/>
    <col min="8" max="8" width="12" style="22" bestFit="1" customWidth="1"/>
    <col min="9" max="9" width="12.28515625" style="22" bestFit="1" customWidth="1"/>
    <col min="10" max="16384" width="11.42578125" style="22"/>
  </cols>
  <sheetData>
    <row r="1" spans="2:13">
      <c r="B1" s="274" t="s">
        <v>3</v>
      </c>
      <c r="C1" s="274"/>
      <c r="D1" s="274"/>
      <c r="E1" s="274"/>
      <c r="F1" s="274"/>
      <c r="G1" s="274"/>
      <c r="H1" s="274"/>
      <c r="I1" s="25"/>
      <c r="J1" s="25"/>
      <c r="K1" s="25"/>
      <c r="L1" s="25"/>
      <c r="M1" s="25"/>
    </row>
    <row r="2" spans="2:13">
      <c r="B2" s="274" t="s">
        <v>4</v>
      </c>
      <c r="C2" s="274"/>
      <c r="D2" s="274"/>
      <c r="E2" s="274"/>
      <c r="F2" s="274"/>
      <c r="G2" s="274"/>
      <c r="H2" s="274"/>
      <c r="I2" s="25"/>
      <c r="J2" s="25"/>
      <c r="K2" s="25"/>
      <c r="L2" s="25"/>
      <c r="M2" s="25"/>
    </row>
    <row r="3" spans="2:13">
      <c r="B3" s="274" t="s">
        <v>5</v>
      </c>
      <c r="C3" s="274"/>
      <c r="D3" s="274"/>
      <c r="E3" s="274"/>
      <c r="F3" s="274"/>
      <c r="G3" s="274"/>
      <c r="H3" s="274"/>
      <c r="I3" s="25"/>
      <c r="J3" s="25"/>
      <c r="K3" s="25"/>
      <c r="L3" s="25"/>
      <c r="M3" s="25"/>
    </row>
    <row r="4" spans="2:13">
      <c r="B4" s="274" t="s">
        <v>43</v>
      </c>
      <c r="C4" s="274"/>
      <c r="D4" s="274"/>
      <c r="E4" s="274"/>
      <c r="F4" s="274"/>
      <c r="G4" s="274"/>
      <c r="H4" s="274"/>
      <c r="I4" s="25"/>
      <c r="J4" s="25"/>
      <c r="K4" s="25"/>
      <c r="L4" s="25"/>
      <c r="M4" s="25"/>
    </row>
    <row r="5" spans="2:13">
      <c r="B5" s="275" t="s">
        <v>146</v>
      </c>
      <c r="C5" s="275"/>
      <c r="D5" s="275"/>
      <c r="E5" s="275"/>
      <c r="F5" s="275"/>
      <c r="G5" s="275"/>
      <c r="H5" s="275"/>
      <c r="I5" s="39"/>
      <c r="J5" s="39"/>
      <c r="K5" s="39"/>
      <c r="L5" s="39"/>
      <c r="M5" s="39"/>
    </row>
    <row r="6" spans="2:13">
      <c r="B6" s="274" t="s">
        <v>7</v>
      </c>
      <c r="C6" s="274"/>
      <c r="D6" s="274"/>
      <c r="E6" s="274"/>
      <c r="F6" s="274"/>
      <c r="G6" s="274"/>
      <c r="H6" s="274"/>
      <c r="I6" s="25"/>
      <c r="J6" s="25"/>
      <c r="L6" s="25"/>
      <c r="M6" s="25"/>
    </row>
    <row r="8" spans="2:13">
      <c r="B8" s="19"/>
      <c r="C8" s="20" t="s">
        <v>9</v>
      </c>
      <c r="D8" s="19"/>
      <c r="E8" s="21" t="s">
        <v>10</v>
      </c>
      <c r="F8" s="19"/>
      <c r="G8" s="19"/>
      <c r="H8" s="19"/>
      <c r="I8" s="19"/>
    </row>
    <row r="9" spans="2:13">
      <c r="B9" s="19"/>
      <c r="C9" s="20" t="s">
        <v>11</v>
      </c>
      <c r="D9" s="20"/>
      <c r="E9" s="19"/>
      <c r="F9" s="19"/>
      <c r="G9" s="19"/>
      <c r="H9" s="19"/>
      <c r="I9" s="19"/>
    </row>
    <row r="10" spans="2:13">
      <c r="B10" s="13"/>
      <c r="C10" s="13"/>
      <c r="D10" s="23"/>
      <c r="E10" s="272" t="s">
        <v>12</v>
      </c>
      <c r="F10" s="272"/>
      <c r="G10" s="24"/>
      <c r="H10" s="273" t="s">
        <v>13</v>
      </c>
      <c r="I10" s="273"/>
    </row>
    <row r="11" spans="2:13">
      <c r="B11" s="13"/>
      <c r="C11" s="25"/>
      <c r="D11" s="25"/>
      <c r="E11" s="26" t="s">
        <v>14</v>
      </c>
      <c r="F11" s="26" t="s">
        <v>15</v>
      </c>
      <c r="G11" s="27"/>
      <c r="H11" s="26" t="s">
        <v>14</v>
      </c>
      <c r="I11" s="26" t="s">
        <v>15</v>
      </c>
    </row>
    <row r="12" spans="2:13" ht="12.75">
      <c r="B12" s="13"/>
      <c r="C12" s="20" t="s">
        <v>16</v>
      </c>
      <c r="D12" s="28"/>
      <c r="E12" s="203">
        <v>11793.93</v>
      </c>
      <c r="F12" s="155"/>
      <c r="G12" s="156"/>
      <c r="H12" s="157"/>
      <c r="I12" s="204">
        <v>83270.03</v>
      </c>
    </row>
    <row r="13" spans="2:13">
      <c r="B13" s="14"/>
      <c r="C13" s="25" t="s">
        <v>12</v>
      </c>
      <c r="D13" s="15"/>
      <c r="E13" s="13"/>
      <c r="F13" s="82"/>
      <c r="G13" s="16"/>
      <c r="H13" s="13"/>
      <c r="I13" s="82"/>
    </row>
    <row r="14" spans="2:13">
      <c r="B14" s="17"/>
      <c r="C14" s="29" t="s">
        <v>17</v>
      </c>
      <c r="D14" s="30"/>
      <c r="E14" s="31"/>
      <c r="F14" s="94"/>
      <c r="G14" s="31"/>
      <c r="H14" s="31"/>
      <c r="I14" s="94"/>
    </row>
    <row r="15" spans="2:13">
      <c r="B15" s="17"/>
      <c r="C15" s="25" t="s">
        <v>13</v>
      </c>
      <c r="D15" s="32"/>
      <c r="E15" s="13"/>
      <c r="F15" s="82"/>
      <c r="G15" s="16"/>
      <c r="H15" s="13"/>
      <c r="I15" s="82"/>
    </row>
    <row r="16" spans="2:13">
      <c r="B16" s="17"/>
      <c r="C16" s="29" t="s">
        <v>18</v>
      </c>
      <c r="D16" s="30"/>
      <c r="E16" s="13"/>
      <c r="F16" s="82"/>
      <c r="G16" s="16"/>
      <c r="H16" s="13"/>
      <c r="I16" s="100"/>
    </row>
    <row r="17" spans="2:9">
      <c r="B17" s="19"/>
      <c r="C17" s="19"/>
      <c r="D17" s="19"/>
      <c r="E17" s="13"/>
      <c r="F17" s="82"/>
      <c r="G17" s="16"/>
      <c r="H17" s="13"/>
      <c r="I17" s="82"/>
    </row>
    <row r="18" spans="2:9">
      <c r="B18" s="83" t="s">
        <v>99</v>
      </c>
      <c r="C18" s="83" t="s">
        <v>19</v>
      </c>
      <c r="D18" s="19"/>
      <c r="E18" s="19"/>
      <c r="F18" s="95"/>
      <c r="G18" s="19"/>
      <c r="H18" s="84"/>
      <c r="I18" s="95"/>
    </row>
    <row r="19" spans="2:9">
      <c r="B19" s="160">
        <v>41888</v>
      </c>
      <c r="C19" s="161">
        <v>7698737</v>
      </c>
      <c r="D19" s="162" t="s">
        <v>20</v>
      </c>
      <c r="E19" s="158"/>
      <c r="F19" s="159"/>
      <c r="G19" s="158"/>
      <c r="H19" s="163">
        <v>4822.47</v>
      </c>
      <c r="I19" s="95"/>
    </row>
    <row r="20" spans="2:9">
      <c r="B20" s="160">
        <v>42137</v>
      </c>
      <c r="C20" s="161">
        <v>7698961</v>
      </c>
      <c r="D20" s="162" t="s">
        <v>21</v>
      </c>
      <c r="E20" s="158"/>
      <c r="F20" s="159"/>
      <c r="G20" s="158"/>
      <c r="H20" s="163">
        <v>39529.29</v>
      </c>
      <c r="I20" s="95"/>
    </row>
    <row r="21" spans="2:9">
      <c r="B21" s="160">
        <v>42299</v>
      </c>
      <c r="C21" s="164">
        <v>7699061</v>
      </c>
      <c r="D21" s="165" t="s">
        <v>22</v>
      </c>
      <c r="E21" s="158"/>
      <c r="F21" s="159"/>
      <c r="G21" s="158"/>
      <c r="H21" s="166">
        <v>18451.439999999999</v>
      </c>
      <c r="I21" s="95"/>
    </row>
    <row r="22" spans="2:9">
      <c r="B22" s="160">
        <v>42871</v>
      </c>
      <c r="C22" s="167">
        <v>7699452</v>
      </c>
      <c r="D22" s="162" t="s">
        <v>136</v>
      </c>
      <c r="E22" s="158"/>
      <c r="F22" s="159"/>
      <c r="G22" s="158"/>
      <c r="H22" s="163">
        <v>6162.62</v>
      </c>
      <c r="I22" s="95"/>
    </row>
    <row r="23" spans="2:9">
      <c r="B23" s="169">
        <v>43180</v>
      </c>
      <c r="C23" s="168">
        <v>7699552</v>
      </c>
      <c r="D23" s="162" t="s">
        <v>132</v>
      </c>
      <c r="E23" s="158"/>
      <c r="F23" s="159"/>
      <c r="G23" s="158"/>
      <c r="H23" s="163">
        <v>2510.2800000000002</v>
      </c>
      <c r="I23" s="95"/>
    </row>
    <row r="24" spans="2:9">
      <c r="B24" s="169"/>
      <c r="C24" s="168"/>
      <c r="D24" s="162"/>
      <c r="E24" s="158"/>
      <c r="F24" s="159"/>
      <c r="G24" s="158"/>
      <c r="H24" s="163"/>
      <c r="I24" s="95"/>
    </row>
    <row r="25" spans="2:9">
      <c r="B25" s="169"/>
      <c r="C25" s="168"/>
      <c r="D25" s="162"/>
      <c r="E25" s="158"/>
      <c r="F25" s="159"/>
      <c r="G25" s="158"/>
      <c r="H25" s="163"/>
      <c r="I25" s="95"/>
    </row>
    <row r="26" spans="2:9">
      <c r="B26" s="169"/>
      <c r="C26" s="168"/>
      <c r="D26" s="162"/>
      <c r="E26" s="158"/>
      <c r="F26" s="159"/>
      <c r="G26" s="158"/>
      <c r="H26" s="163"/>
      <c r="I26" s="95"/>
    </row>
    <row r="27" spans="2:9">
      <c r="B27" s="169"/>
      <c r="C27" s="168"/>
      <c r="D27" s="162"/>
      <c r="E27" s="158"/>
      <c r="F27" s="159"/>
      <c r="G27" s="158"/>
      <c r="H27" s="163"/>
      <c r="I27" s="95"/>
    </row>
    <row r="28" spans="2:9">
      <c r="B28" s="85"/>
      <c r="C28" s="89"/>
      <c r="D28" s="90"/>
      <c r="E28" s="19"/>
      <c r="F28" s="95"/>
      <c r="G28" s="19"/>
      <c r="H28" s="88"/>
      <c r="I28" s="95"/>
    </row>
    <row r="29" spans="2:9">
      <c r="B29" s="19" t="s">
        <v>24</v>
      </c>
      <c r="C29" s="19"/>
      <c r="E29" s="125">
        <f>SUM(E12:E28)</f>
        <v>11793.93</v>
      </c>
      <c r="F29" s="126">
        <f>SUM(F12:F28)</f>
        <v>0</v>
      </c>
      <c r="G29" s="127"/>
      <c r="H29" s="125">
        <f>SUM(H12:H28)</f>
        <v>71476.099999999991</v>
      </c>
      <c r="I29" s="126">
        <f>SUM(I12:I28)</f>
        <v>83270.03</v>
      </c>
    </row>
    <row r="30" spans="2:9">
      <c r="B30" s="19" t="s">
        <v>25</v>
      </c>
      <c r="C30" s="36"/>
      <c r="D30" s="36"/>
      <c r="E30" s="128"/>
      <c r="F30" s="126">
        <f>+E29-F29</f>
        <v>11793.93</v>
      </c>
      <c r="G30" s="113"/>
      <c r="H30" s="37">
        <f>+I29-H29</f>
        <v>11793.930000000008</v>
      </c>
      <c r="I30" s="129"/>
    </row>
    <row r="31" spans="2:9">
      <c r="B31" s="19" t="s">
        <v>26</v>
      </c>
      <c r="C31" s="19"/>
      <c r="D31" s="30"/>
      <c r="E31" s="130">
        <f>+E29+E30</f>
        <v>11793.93</v>
      </c>
      <c r="F31" s="131">
        <f>+F29+F30</f>
        <v>11793.93</v>
      </c>
      <c r="G31" s="113"/>
      <c r="H31" s="130">
        <f>+H29+H30</f>
        <v>83270.03</v>
      </c>
      <c r="I31" s="131">
        <f>+I29+I30</f>
        <v>83270.03</v>
      </c>
    </row>
  </sheetData>
  <mergeCells count="8">
    <mergeCell ref="E10:F10"/>
    <mergeCell ref="H10:I10"/>
    <mergeCell ref="B1:H1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27"/>
  <sheetViews>
    <sheetView workbookViewId="0">
      <selection activeCell="I13" sqref="I13"/>
    </sheetView>
  </sheetViews>
  <sheetFormatPr baseColWidth="10" defaultRowHeight="12"/>
  <cols>
    <col min="1" max="1" width="2.42578125" style="22" customWidth="1"/>
    <col min="2" max="2" width="11.42578125" style="22"/>
    <col min="3" max="3" width="14.85546875" style="22" customWidth="1"/>
    <col min="4" max="4" width="15.28515625" style="22" customWidth="1"/>
    <col min="5" max="5" width="17.42578125" style="22" customWidth="1"/>
    <col min="6" max="7" width="11.42578125" style="22"/>
    <col min="8" max="8" width="12" style="22" bestFit="1" customWidth="1"/>
    <col min="9" max="9" width="12.28515625" style="22" bestFit="1" customWidth="1"/>
    <col min="10" max="16384" width="11.42578125" style="22"/>
  </cols>
  <sheetData>
    <row r="1" spans="2:13">
      <c r="B1" s="274" t="s">
        <v>3</v>
      </c>
      <c r="C1" s="274"/>
      <c r="D1" s="274"/>
      <c r="E1" s="274"/>
      <c r="F1" s="274"/>
      <c r="G1" s="274"/>
      <c r="H1" s="274"/>
      <c r="I1" s="25"/>
      <c r="J1" s="25"/>
      <c r="K1" s="25"/>
      <c r="L1" s="25"/>
      <c r="M1" s="25"/>
    </row>
    <row r="2" spans="2:13">
      <c r="B2" s="274" t="s">
        <v>4</v>
      </c>
      <c r="C2" s="274"/>
      <c r="D2" s="274"/>
      <c r="E2" s="274"/>
      <c r="F2" s="274"/>
      <c r="G2" s="274"/>
      <c r="H2" s="274"/>
      <c r="I2" s="25"/>
      <c r="J2" s="25"/>
      <c r="K2" s="25"/>
      <c r="L2" s="25"/>
      <c r="M2" s="25"/>
    </row>
    <row r="3" spans="2:13">
      <c r="B3" s="274" t="s">
        <v>5</v>
      </c>
      <c r="C3" s="274"/>
      <c r="D3" s="274"/>
      <c r="E3" s="274"/>
      <c r="F3" s="274"/>
      <c r="G3" s="274"/>
      <c r="H3" s="274"/>
      <c r="I3" s="25"/>
      <c r="J3" s="25"/>
      <c r="K3" s="25"/>
      <c r="L3" s="25"/>
      <c r="M3" s="25"/>
    </row>
    <row r="4" spans="2:13">
      <c r="B4" s="274" t="s">
        <v>43</v>
      </c>
      <c r="C4" s="274"/>
      <c r="D4" s="274"/>
      <c r="E4" s="274"/>
      <c r="F4" s="274"/>
      <c r="G4" s="274"/>
      <c r="H4" s="274"/>
      <c r="I4" s="25"/>
      <c r="J4" s="25"/>
      <c r="K4" s="25"/>
      <c r="L4" s="25"/>
      <c r="M4" s="25"/>
    </row>
    <row r="5" spans="2:13">
      <c r="B5" s="275" t="str">
        <f>'CONCILIACIONES FED'!B5:H5</f>
        <v>AL 30 DE JUNIO  DE 2018</v>
      </c>
      <c r="C5" s="275"/>
      <c r="D5" s="275"/>
      <c r="E5" s="275"/>
      <c r="F5" s="275"/>
      <c r="G5" s="275"/>
      <c r="H5" s="275"/>
      <c r="I5" s="39"/>
      <c r="J5" s="39"/>
      <c r="K5" s="39"/>
      <c r="L5" s="39"/>
      <c r="M5" s="39"/>
    </row>
    <row r="6" spans="2:13">
      <c r="B6" s="274" t="s">
        <v>7</v>
      </c>
      <c r="C6" s="274"/>
      <c r="D6" s="274"/>
      <c r="E6" s="274"/>
      <c r="F6" s="274"/>
      <c r="G6" s="274"/>
      <c r="H6" s="274"/>
      <c r="I6" s="25"/>
      <c r="J6" s="25"/>
      <c r="L6" s="25"/>
      <c r="M6" s="25"/>
    </row>
    <row r="8" spans="2:13">
      <c r="B8" s="19"/>
      <c r="C8" s="20" t="s">
        <v>9</v>
      </c>
      <c r="D8" s="19"/>
      <c r="E8" s="21" t="s">
        <v>10</v>
      </c>
      <c r="F8" s="19"/>
      <c r="G8" s="19"/>
      <c r="H8" s="19"/>
      <c r="I8" s="19"/>
    </row>
    <row r="9" spans="2:13">
      <c r="B9" s="19"/>
      <c r="C9" s="20" t="s">
        <v>101</v>
      </c>
      <c r="D9" s="20"/>
      <c r="E9" s="19"/>
      <c r="F9" s="19"/>
      <c r="G9" s="19"/>
      <c r="H9" s="19"/>
      <c r="I9" s="19"/>
    </row>
    <row r="10" spans="2:13">
      <c r="B10" s="13"/>
      <c r="C10" s="13"/>
      <c r="D10" s="23"/>
      <c r="E10" s="272" t="s">
        <v>12</v>
      </c>
      <c r="F10" s="272"/>
      <c r="G10" s="24"/>
      <c r="H10" s="273" t="s">
        <v>13</v>
      </c>
      <c r="I10" s="273"/>
    </row>
    <row r="11" spans="2:13">
      <c r="B11" s="13"/>
      <c r="C11" s="25"/>
      <c r="D11" s="25"/>
      <c r="E11" s="26" t="s">
        <v>14</v>
      </c>
      <c r="F11" s="26" t="s">
        <v>15</v>
      </c>
      <c r="G11" s="27"/>
      <c r="H11" s="26" t="s">
        <v>14</v>
      </c>
      <c r="I11" s="26" t="s">
        <v>15</v>
      </c>
    </row>
    <row r="12" spans="2:13" ht="12.75">
      <c r="B12" s="13"/>
      <c r="C12" s="20" t="s">
        <v>16</v>
      </c>
      <c r="D12" s="28"/>
      <c r="E12" s="187">
        <v>323926.67</v>
      </c>
      <c r="F12" s="112"/>
      <c r="G12" s="113"/>
      <c r="H12" s="114"/>
      <c r="I12" s="170">
        <v>323926.67</v>
      </c>
    </row>
    <row r="13" spans="2:13">
      <c r="B13" s="14"/>
      <c r="C13" s="25" t="s">
        <v>12</v>
      </c>
      <c r="D13" s="15"/>
      <c r="E13" s="13"/>
      <c r="F13" s="82"/>
      <c r="G13" s="16"/>
      <c r="H13" s="13"/>
      <c r="I13" s="82"/>
    </row>
    <row r="14" spans="2:13">
      <c r="B14" s="17"/>
      <c r="C14" s="29" t="s">
        <v>17</v>
      </c>
      <c r="D14" s="30"/>
      <c r="E14" s="31"/>
      <c r="F14" s="94"/>
      <c r="G14" s="31"/>
      <c r="H14" s="31"/>
      <c r="I14" s="94"/>
    </row>
    <row r="15" spans="2:13">
      <c r="B15" s="17"/>
      <c r="C15" s="25" t="s">
        <v>13</v>
      </c>
      <c r="D15" s="32"/>
      <c r="E15" s="13"/>
      <c r="F15" s="82"/>
      <c r="G15" s="16"/>
      <c r="H15" s="13"/>
      <c r="I15" s="82"/>
    </row>
    <row r="16" spans="2:13">
      <c r="B16" s="17"/>
      <c r="C16" s="29" t="s">
        <v>18</v>
      </c>
      <c r="D16" s="30"/>
      <c r="E16" s="13"/>
      <c r="F16" s="82"/>
      <c r="G16" s="16"/>
      <c r="H16" s="13"/>
      <c r="I16" s="100"/>
    </row>
    <row r="17" spans="2:9">
      <c r="B17" s="19"/>
      <c r="C17" s="19"/>
      <c r="D17" s="19"/>
      <c r="E17" s="13"/>
      <c r="F17" s="82"/>
      <c r="G17" s="16"/>
      <c r="H17" s="13"/>
      <c r="I17" s="82"/>
    </row>
    <row r="18" spans="2:9">
      <c r="B18" s="83" t="s">
        <v>99</v>
      </c>
      <c r="C18" s="83" t="s">
        <v>19</v>
      </c>
      <c r="D18" s="19"/>
      <c r="E18" s="19"/>
      <c r="F18" s="95"/>
      <c r="G18" s="19"/>
      <c r="H18" s="84"/>
      <c r="I18" s="95"/>
    </row>
    <row r="19" spans="2:9">
      <c r="B19" s="85"/>
      <c r="C19" s="86"/>
      <c r="D19" s="87"/>
      <c r="E19" s="19"/>
      <c r="F19" s="95"/>
      <c r="G19" s="19"/>
      <c r="H19" s="88"/>
      <c r="I19" s="95"/>
    </row>
    <row r="20" spans="2:9">
      <c r="B20" s="35"/>
      <c r="C20" s="92"/>
      <c r="D20" s="91"/>
      <c r="E20" s="19"/>
      <c r="F20" s="95"/>
      <c r="G20" s="19"/>
      <c r="H20" s="19"/>
      <c r="I20" s="95"/>
    </row>
    <row r="21" spans="2:9">
      <c r="B21" s="35"/>
      <c r="C21" s="92"/>
      <c r="D21" s="91"/>
      <c r="E21" s="19"/>
      <c r="F21" s="95"/>
      <c r="G21" s="19"/>
      <c r="H21" s="19"/>
      <c r="I21" s="95"/>
    </row>
    <row r="22" spans="2:9">
      <c r="B22" s="19"/>
      <c r="C22" s="19"/>
      <c r="D22" s="19"/>
      <c r="E22" s="19"/>
      <c r="F22" s="95"/>
      <c r="G22" s="19"/>
      <c r="H22" s="19"/>
      <c r="I22" s="95"/>
    </row>
    <row r="23" spans="2:9">
      <c r="B23" s="33"/>
      <c r="C23" s="34"/>
      <c r="D23" s="35"/>
      <c r="E23" s="13"/>
      <c r="F23" s="82"/>
      <c r="G23" s="31"/>
      <c r="H23" s="98"/>
      <c r="I23" s="94"/>
    </row>
    <row r="24" spans="2:9">
      <c r="B24" s="33"/>
      <c r="C24" s="34"/>
      <c r="D24" s="35"/>
      <c r="E24" s="13"/>
      <c r="F24" s="82"/>
      <c r="G24" s="13"/>
      <c r="H24" s="98"/>
      <c r="I24" s="82"/>
    </row>
    <row r="25" spans="2:9">
      <c r="B25" s="19" t="s">
        <v>24</v>
      </c>
      <c r="C25" s="19"/>
      <c r="E25" s="115">
        <f>SUM(E12:E24)</f>
        <v>323926.67</v>
      </c>
      <c r="F25" s="116">
        <f>SUM(F12:F24)</f>
        <v>0</v>
      </c>
      <c r="G25" s="117"/>
      <c r="H25" s="115">
        <f>SUM(H12:H24)</f>
        <v>0</v>
      </c>
      <c r="I25" s="116">
        <f>SUM(I12:I24)</f>
        <v>323926.67</v>
      </c>
    </row>
    <row r="26" spans="2:9">
      <c r="B26" s="19" t="s">
        <v>25</v>
      </c>
      <c r="C26" s="36"/>
      <c r="D26" s="36"/>
      <c r="E26" s="118"/>
      <c r="F26" s="119">
        <f>+E25-F25</f>
        <v>323926.67</v>
      </c>
      <c r="G26" s="120"/>
      <c r="H26" s="121">
        <f>+I25-H25</f>
        <v>323926.67</v>
      </c>
      <c r="I26" s="122"/>
    </row>
    <row r="27" spans="2:9">
      <c r="B27" s="19" t="s">
        <v>26</v>
      </c>
      <c r="C27" s="19"/>
      <c r="D27" s="30"/>
      <c r="E27" s="123">
        <f>+E25+E26</f>
        <v>323926.67</v>
      </c>
      <c r="F27" s="124">
        <f>+F25+F26</f>
        <v>323926.67</v>
      </c>
      <c r="G27" s="120"/>
      <c r="H27" s="123">
        <f>+H25+H26</f>
        <v>323926.67</v>
      </c>
      <c r="I27" s="124">
        <f>+I25+I26</f>
        <v>323926.67</v>
      </c>
    </row>
  </sheetData>
  <mergeCells count="8">
    <mergeCell ref="E10:F10"/>
    <mergeCell ref="H10:I10"/>
    <mergeCell ref="B1:H1"/>
    <mergeCell ref="B2:H2"/>
    <mergeCell ref="B3:H3"/>
    <mergeCell ref="B4:H4"/>
    <mergeCell ref="B5:H5"/>
    <mergeCell ref="B6:H6"/>
  </mergeCells>
  <pageMargins left="0.7" right="0.7" top="0.75" bottom="0.75" header="0.3" footer="0.3"/>
  <pageSetup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5"/>
  <sheetViews>
    <sheetView topLeftCell="A7" workbookViewId="0">
      <selection activeCell="K25" sqref="K25"/>
    </sheetView>
  </sheetViews>
  <sheetFormatPr baseColWidth="10" defaultRowHeight="12"/>
  <cols>
    <col min="1" max="1" width="2.42578125" style="22" customWidth="1"/>
    <col min="2" max="2" width="11.5703125" style="22" bestFit="1" customWidth="1"/>
    <col min="3" max="3" width="20.5703125" style="22" customWidth="1"/>
    <col min="4" max="4" width="19.7109375" style="22" customWidth="1"/>
    <col min="5" max="5" width="12.28515625" style="22" bestFit="1" customWidth="1"/>
    <col min="6" max="6" width="11.42578125" style="22"/>
    <col min="7" max="7" width="11.42578125" style="22" customWidth="1"/>
    <col min="8" max="8" width="12.7109375" style="22" bestFit="1" customWidth="1"/>
    <col min="9" max="9" width="12.28515625" style="22" bestFit="1" customWidth="1"/>
    <col min="10" max="16384" width="11.42578125" style="22"/>
  </cols>
  <sheetData>
    <row r="1" spans="2:13">
      <c r="B1" s="274" t="s">
        <v>3</v>
      </c>
      <c r="C1" s="274"/>
      <c r="D1" s="274"/>
      <c r="E1" s="274"/>
      <c r="F1" s="274"/>
      <c r="G1" s="274"/>
      <c r="H1" s="274"/>
      <c r="I1" s="25"/>
      <c r="J1" s="25"/>
      <c r="K1" s="25"/>
      <c r="L1" s="25"/>
      <c r="M1" s="25"/>
    </row>
    <row r="2" spans="2:13">
      <c r="B2" s="274" t="s">
        <v>4</v>
      </c>
      <c r="C2" s="274"/>
      <c r="D2" s="274"/>
      <c r="E2" s="274"/>
      <c r="F2" s="274"/>
      <c r="G2" s="274"/>
      <c r="H2" s="274"/>
      <c r="I2" s="25"/>
      <c r="J2" s="25"/>
      <c r="K2" s="25"/>
      <c r="L2" s="25"/>
      <c r="M2" s="25"/>
    </row>
    <row r="3" spans="2:13">
      <c r="B3" s="274" t="s">
        <v>5</v>
      </c>
      <c r="C3" s="274"/>
      <c r="D3" s="274"/>
      <c r="E3" s="274"/>
      <c r="F3" s="274"/>
      <c r="G3" s="274"/>
      <c r="H3" s="274"/>
      <c r="I3" s="25"/>
      <c r="J3" s="25"/>
      <c r="K3" s="25"/>
      <c r="L3" s="25"/>
      <c r="M3" s="25"/>
    </row>
    <row r="4" spans="2:13">
      <c r="B4" s="274" t="s">
        <v>43</v>
      </c>
      <c r="C4" s="274"/>
      <c r="D4" s="274"/>
      <c r="E4" s="274"/>
      <c r="F4" s="274"/>
      <c r="G4" s="274"/>
      <c r="H4" s="274"/>
      <c r="I4" s="25"/>
      <c r="J4" s="25"/>
      <c r="K4" s="25"/>
      <c r="L4" s="25"/>
      <c r="M4" s="25"/>
    </row>
    <row r="5" spans="2:13">
      <c r="B5" s="275" t="str">
        <f>'CONCILIACIONES EST'!B5:H5</f>
        <v>AL 30 DE JUNIO  DE 2018</v>
      </c>
      <c r="C5" s="275"/>
      <c r="D5" s="275"/>
      <c r="E5" s="275"/>
      <c r="F5" s="275"/>
      <c r="G5" s="275"/>
      <c r="H5" s="275"/>
      <c r="I5" s="39"/>
      <c r="J5" s="39"/>
      <c r="K5" s="39"/>
      <c r="L5" s="39"/>
      <c r="M5" s="39"/>
    </row>
    <row r="6" spans="2:13">
      <c r="B6" s="274" t="s">
        <v>7</v>
      </c>
      <c r="C6" s="274"/>
      <c r="D6" s="274"/>
      <c r="E6" s="274"/>
      <c r="F6" s="274"/>
      <c r="G6" s="274"/>
      <c r="H6" s="274"/>
      <c r="I6" s="25"/>
      <c r="J6" s="25"/>
      <c r="L6" s="25"/>
      <c r="M6" s="25"/>
    </row>
    <row r="8" spans="2:13">
      <c r="B8" s="19"/>
      <c r="C8" s="20" t="s">
        <v>9</v>
      </c>
      <c r="D8" s="19"/>
      <c r="E8" s="21" t="s">
        <v>10</v>
      </c>
      <c r="F8" s="19"/>
      <c r="G8" s="19"/>
      <c r="H8" s="19"/>
      <c r="I8" s="19"/>
    </row>
    <row r="9" spans="2:13">
      <c r="B9" s="19"/>
      <c r="C9" s="20" t="s">
        <v>102</v>
      </c>
      <c r="D9" s="20"/>
      <c r="E9" s="19"/>
      <c r="F9" s="19"/>
      <c r="G9" s="19"/>
      <c r="H9" s="19"/>
      <c r="I9" s="19"/>
    </row>
    <row r="10" spans="2:13">
      <c r="B10" s="13"/>
      <c r="C10" s="13"/>
      <c r="D10" s="23"/>
      <c r="E10" s="272" t="s">
        <v>12</v>
      </c>
      <c r="F10" s="272"/>
      <c r="G10" s="24"/>
      <c r="H10" s="273" t="s">
        <v>13</v>
      </c>
      <c r="I10" s="273"/>
    </row>
    <row r="11" spans="2:13">
      <c r="B11" s="13"/>
      <c r="C11" s="25"/>
      <c r="D11" s="25"/>
      <c r="E11" s="26" t="s">
        <v>14</v>
      </c>
      <c r="F11" s="26" t="s">
        <v>15</v>
      </c>
      <c r="G11" s="27"/>
      <c r="H11" s="26" t="s">
        <v>14</v>
      </c>
      <c r="I11" s="26" t="s">
        <v>15</v>
      </c>
    </row>
    <row r="12" spans="2:13" ht="15">
      <c r="B12" s="13"/>
      <c r="C12" s="20" t="s">
        <v>16</v>
      </c>
      <c r="D12" s="28"/>
      <c r="E12" s="205">
        <v>367879.04</v>
      </c>
      <c r="F12" s="155"/>
      <c r="G12" s="156"/>
      <c r="H12" s="157"/>
      <c r="I12" s="153">
        <v>381136.04</v>
      </c>
    </row>
    <row r="13" spans="2:13">
      <c r="B13" s="14"/>
      <c r="C13" s="25" t="s">
        <v>12</v>
      </c>
      <c r="D13" s="15"/>
      <c r="E13" s="13"/>
      <c r="F13" s="82"/>
      <c r="G13" s="16"/>
      <c r="H13" s="13"/>
      <c r="I13" s="82"/>
    </row>
    <row r="14" spans="2:13">
      <c r="B14" s="17"/>
      <c r="C14" s="29" t="s">
        <v>17</v>
      </c>
      <c r="D14" s="30"/>
      <c r="E14" s="31"/>
      <c r="F14" s="94"/>
      <c r="G14" s="31"/>
      <c r="H14" s="31"/>
      <c r="I14" s="94"/>
    </row>
    <row r="15" spans="2:13">
      <c r="B15" s="17"/>
      <c r="C15" s="25" t="s">
        <v>13</v>
      </c>
      <c r="D15" s="32"/>
      <c r="E15" s="13"/>
      <c r="F15" s="82"/>
      <c r="G15" s="16"/>
      <c r="H15" s="13"/>
      <c r="I15" s="82"/>
    </row>
    <row r="16" spans="2:13">
      <c r="B16" s="17"/>
      <c r="C16" s="29" t="s">
        <v>18</v>
      </c>
      <c r="D16" s="30"/>
      <c r="E16" s="13"/>
      <c r="F16" s="82"/>
      <c r="G16" s="16"/>
      <c r="H16" s="13"/>
      <c r="I16" s="100"/>
    </row>
    <row r="17" spans="2:9">
      <c r="B17" s="19"/>
      <c r="C17" s="19"/>
      <c r="D17" s="19"/>
      <c r="E17" s="13"/>
      <c r="F17" s="82"/>
      <c r="G17" s="16"/>
      <c r="H17" s="13"/>
      <c r="I17" s="82"/>
    </row>
    <row r="18" spans="2:9">
      <c r="B18" s="83" t="s">
        <v>99</v>
      </c>
      <c r="C18" s="83" t="s">
        <v>19</v>
      </c>
      <c r="D18" s="19"/>
      <c r="E18" s="19"/>
      <c r="F18" s="95"/>
      <c r="G18" s="19"/>
      <c r="H18" s="84"/>
      <c r="I18" s="95"/>
    </row>
    <row r="19" spans="2:9" ht="12.75">
      <c r="B19" s="145"/>
      <c r="C19" s="146"/>
      <c r="D19" s="146"/>
      <c r="E19" s="147"/>
      <c r="F19" s="148"/>
      <c r="G19" s="147"/>
      <c r="H19" s="149"/>
      <c r="I19" s="95"/>
    </row>
    <row r="20" spans="2:9" ht="15">
      <c r="B20" s="171">
        <v>43277</v>
      </c>
      <c r="C20" s="172">
        <v>7692842</v>
      </c>
      <c r="D20" s="173" t="s">
        <v>147</v>
      </c>
      <c r="E20" s="176"/>
      <c r="F20" s="177"/>
      <c r="G20" s="176"/>
      <c r="H20" s="174">
        <v>13257</v>
      </c>
      <c r="I20" s="95"/>
    </row>
    <row r="21" spans="2:9" ht="15">
      <c r="B21" s="171"/>
      <c r="C21" s="172"/>
      <c r="D21" s="173"/>
      <c r="E21" s="176"/>
      <c r="F21" s="177"/>
      <c r="G21" s="176"/>
      <c r="H21" s="174"/>
      <c r="I21" s="95"/>
    </row>
    <row r="22" spans="2:9" ht="15">
      <c r="B22" s="171"/>
      <c r="C22" s="172"/>
      <c r="D22" s="173"/>
      <c r="E22" s="147"/>
      <c r="F22" s="148"/>
      <c r="G22" s="147"/>
      <c r="H22" s="174"/>
      <c r="I22" s="95"/>
    </row>
    <row r="23" spans="2:9" ht="15">
      <c r="B23" s="171"/>
      <c r="C23" s="172"/>
      <c r="D23" s="173"/>
      <c r="E23" s="147"/>
      <c r="F23" s="148"/>
      <c r="G23" s="147"/>
      <c r="H23" s="174"/>
      <c r="I23" s="95"/>
    </row>
    <row r="24" spans="2:9" ht="15">
      <c r="B24" s="171"/>
      <c r="C24" s="172"/>
      <c r="D24" s="173"/>
      <c r="E24" s="147"/>
      <c r="F24" s="148"/>
      <c r="G24" s="147"/>
      <c r="H24" s="174"/>
      <c r="I24" s="95"/>
    </row>
    <row r="25" spans="2:9" ht="12.75">
      <c r="B25" s="145"/>
      <c r="C25" s="146"/>
      <c r="D25" s="146"/>
      <c r="E25" s="147"/>
      <c r="F25" s="148"/>
      <c r="G25" s="147"/>
      <c r="H25" s="150"/>
      <c r="I25" s="95"/>
    </row>
    <row r="26" spans="2:9" ht="12.75">
      <c r="B26" s="145"/>
      <c r="C26" s="152"/>
      <c r="D26" s="151"/>
      <c r="E26" s="147"/>
      <c r="F26" s="148"/>
      <c r="G26" s="147"/>
      <c r="H26" s="149"/>
      <c r="I26" s="95"/>
    </row>
    <row r="27" spans="2:9">
      <c r="B27" s="33"/>
      <c r="C27" s="34"/>
      <c r="D27" s="35"/>
      <c r="E27" s="13"/>
      <c r="F27" s="82"/>
      <c r="G27" s="31"/>
      <c r="H27" s="98"/>
      <c r="I27" s="94"/>
    </row>
    <row r="28" spans="2:9">
      <c r="B28" s="33"/>
      <c r="C28" s="34"/>
      <c r="D28" s="35"/>
      <c r="E28" s="18"/>
      <c r="F28" s="96"/>
      <c r="G28" s="16"/>
      <c r="H28" s="99"/>
      <c r="I28" s="96"/>
    </row>
    <row r="29" spans="2:9" ht="12.75">
      <c r="B29" s="19" t="s">
        <v>24</v>
      </c>
      <c r="C29" s="19"/>
      <c r="E29" s="178">
        <f>SUM(E12:E28)</f>
        <v>367879.04</v>
      </c>
      <c r="F29" s="179">
        <f>SUM(F12:F28)</f>
        <v>0</v>
      </c>
      <c r="G29" s="180"/>
      <c r="H29" s="178">
        <f>SUM(H12:H28)</f>
        <v>13257</v>
      </c>
      <c r="I29" s="179">
        <f>SUM(I12:I28)</f>
        <v>381136.04</v>
      </c>
    </row>
    <row r="30" spans="2:9" ht="12.75">
      <c r="B30" s="19" t="s">
        <v>25</v>
      </c>
      <c r="C30" s="36"/>
      <c r="D30" s="36"/>
      <c r="E30" s="181"/>
      <c r="F30" s="179">
        <f>+E29-F29</f>
        <v>367879.04</v>
      </c>
      <c r="G30" s="182"/>
      <c r="H30" s="183">
        <f>+I29-H29</f>
        <v>367879.04</v>
      </c>
      <c r="I30" s="184"/>
    </row>
    <row r="31" spans="2:9" ht="12.75">
      <c r="B31" s="19" t="s">
        <v>26</v>
      </c>
      <c r="C31" s="19"/>
      <c r="D31" s="30"/>
      <c r="E31" s="185">
        <f>+E29+E30</f>
        <v>367879.04</v>
      </c>
      <c r="F31" s="186">
        <f>+F29+F30</f>
        <v>367879.04</v>
      </c>
      <c r="G31" s="182"/>
      <c r="H31" s="185">
        <f>+H29+H30</f>
        <v>381136.04</v>
      </c>
      <c r="I31" s="186">
        <f>+I29+I30</f>
        <v>381136.04</v>
      </c>
    </row>
    <row r="32" spans="2:9">
      <c r="B32" s="19"/>
      <c r="C32" s="19"/>
      <c r="D32" s="30"/>
      <c r="E32" s="175"/>
      <c r="F32" s="111"/>
      <c r="G32" s="110"/>
      <c r="H32" s="175"/>
      <c r="I32" s="111"/>
    </row>
    <row r="33" spans="2:9">
      <c r="B33" s="19"/>
      <c r="C33" s="19"/>
      <c r="D33" s="30"/>
      <c r="E33" s="175"/>
      <c r="F33" s="111"/>
      <c r="G33" s="110"/>
      <c r="H33" s="175"/>
      <c r="I33" s="111"/>
    </row>
    <row r="34" spans="2:9">
      <c r="B34" s="19"/>
      <c r="C34" s="19"/>
      <c r="D34" s="30"/>
      <c r="E34" s="175"/>
      <c r="F34" s="111"/>
      <c r="G34" s="110"/>
      <c r="H34" s="175"/>
      <c r="I34" s="111"/>
    </row>
    <row r="35" spans="2:9">
      <c r="B35" s="19"/>
      <c r="C35" s="19"/>
      <c r="D35" s="30"/>
      <c r="E35" s="175"/>
      <c r="F35" s="111"/>
      <c r="G35" s="110"/>
      <c r="H35" s="175"/>
      <c r="I35" s="111"/>
    </row>
  </sheetData>
  <mergeCells count="8">
    <mergeCell ref="E10:F10"/>
    <mergeCell ref="H10:I10"/>
    <mergeCell ref="B1:H1"/>
    <mergeCell ref="B2:H2"/>
    <mergeCell ref="B3:H3"/>
    <mergeCell ref="B4:H4"/>
    <mergeCell ref="B5:H5"/>
    <mergeCell ref="B6:H6"/>
  </mergeCells>
  <pageMargins left="0.70866141732283472" right="0.70866141732283472" top="0.74803149606299213" bottom="0.74803149606299213" header="0.31496062992125984" footer="0.31496062992125984"/>
  <pageSetup scale="9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PORTADAS</vt:lpstr>
      <vt:lpstr>DEUDA ESTATAL Y FEDERAL </vt:lpstr>
      <vt:lpstr>DEUDORES  Y  SUJETOS</vt:lpstr>
      <vt:lpstr>RETENC IMPTO X PAGAR</vt:lpstr>
      <vt:lpstr>OTRAS RETENCIONES Y CONTRIB</vt:lpstr>
      <vt:lpstr>ACREEDORES DIVERSOS</vt:lpstr>
      <vt:lpstr>CONCILIACIONES FED</vt:lpstr>
      <vt:lpstr>CONCILIACIONES EST</vt:lpstr>
      <vt:lpstr>CONCILIACIONES PRO</vt:lpstr>
      <vt:lpstr>CONCILIACIONES PROM</vt:lpstr>
      <vt:lpstr>RETENC IMPTO X PAGAR (2)</vt:lpstr>
      <vt:lpstr>RETENC IMPTO X PAGAR (3)</vt:lpstr>
      <vt:lpstr>Hoja1</vt:lpstr>
      <vt:lpstr>'CONCILIACIONES PRO'!Área_de_impresión</vt:lpstr>
      <vt:lpstr>'RETENC IMPTO X PAGAR'!Área_de_impresión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RECURSOS-FINANCIEROS</dc:creator>
  <cp:lastModifiedBy>RECURSOS-FINANCIEROS</cp:lastModifiedBy>
  <cp:lastPrinted>2018-07-13T17:42:52Z</cp:lastPrinted>
  <dcterms:created xsi:type="dcterms:W3CDTF">2017-06-07T17:23:44Z</dcterms:created>
  <dcterms:modified xsi:type="dcterms:W3CDTF">2018-07-13T17:42:54Z</dcterms:modified>
</cp:coreProperties>
</file>